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ossiers restreints\Formation professionnelle\Brevets-maîtrise\PAYSANNES\Docs pluriannuels\4. Examen final\4.1 Formulaire d'inscription\"/>
    </mc:Choice>
  </mc:AlternateContent>
  <xr:revisionPtr revIDLastSave="0" documentId="13_ncr:1_{F7D463B6-4889-4222-8C60-022C4EC15F7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vec CFC ou Maturité" sheetId="4" r:id="rId1"/>
    <sheet name="Sans formation" sheetId="6" r:id="rId2"/>
  </sheets>
  <calcPr calcId="191029"/>
  <customWorkbookViews>
    <customWorkbookView name="Zürcher-Egloff - Persönliche Ansicht" guid="{4115C9B3-6B40-4C25-80BE-2E5F38B1650A}" mergeInterval="0" personalView="1" maximized="1" windowWidth="1276" windowHeight="879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8" i="6" l="1"/>
  <c r="I41" i="6"/>
  <c r="I40" i="6"/>
  <c r="D46" i="6"/>
  <c r="D45" i="6"/>
  <c r="D44" i="6"/>
  <c r="D43" i="6"/>
  <c r="D42" i="6"/>
  <c r="D41" i="6"/>
  <c r="D40" i="6"/>
  <c r="K40" i="4"/>
  <c r="D43" i="4"/>
  <c r="D42" i="4"/>
  <c r="D41" i="4"/>
  <c r="D40" i="4"/>
  <c r="J12" i="4"/>
  <c r="I46" i="6" l="1"/>
  <c r="I45" i="6"/>
  <c r="I42" i="6"/>
  <c r="H11" i="6"/>
  <c r="H12" i="6"/>
  <c r="H13" i="6"/>
  <c r="H14" i="6"/>
  <c r="I43" i="6" s="1"/>
  <c r="H15" i="6"/>
  <c r="H16" i="6"/>
  <c r="I44" i="6" s="1"/>
  <c r="H17" i="6"/>
  <c r="H18" i="6"/>
  <c r="H19" i="6"/>
  <c r="H20" i="6"/>
  <c r="H21" i="6"/>
  <c r="H22" i="6"/>
  <c r="H10" i="6"/>
  <c r="I26" i="6"/>
  <c r="B26" i="6"/>
  <c r="K26" i="4"/>
  <c r="B26" i="4"/>
  <c r="I47" i="6" l="1"/>
  <c r="J11" i="4" l="1"/>
  <c r="J13" i="4"/>
  <c r="J14" i="4"/>
  <c r="J15" i="4"/>
  <c r="J16" i="4"/>
  <c r="J17" i="4"/>
  <c r="J18" i="4"/>
  <c r="J19" i="4"/>
  <c r="J20" i="4"/>
  <c r="J21" i="4"/>
  <c r="J22" i="4"/>
  <c r="J10" i="4"/>
  <c r="K41" i="4" l="1"/>
  <c r="K43" i="4"/>
  <c r="K42" i="4"/>
  <c r="K44" i="4" l="1"/>
  <c r="K45" i="4" l="1"/>
</calcChain>
</file>

<file path=xl/sharedStrings.xml><?xml version="1.0" encoding="utf-8"?>
<sst xmlns="http://schemas.openxmlformats.org/spreadsheetml/2006/main" count="99" uniqueCount="57">
  <si>
    <t>Total</t>
  </si>
  <si>
    <t>Exigences</t>
  </si>
  <si>
    <t>Rempli si min. 100% atteint</t>
  </si>
  <si>
    <t>Taux d'occupation</t>
  </si>
  <si>
    <t>Début</t>
  </si>
  <si>
    <t>Fin</t>
  </si>
  <si>
    <t>Durée min 4 semaine</t>
  </si>
  <si>
    <t xml:space="preserve">Remarques: </t>
  </si>
  <si>
    <r>
      <rPr>
        <b/>
        <sz val="10"/>
        <rFont val="Arial"/>
        <family val="2"/>
      </rPr>
      <t>Mois</t>
    </r>
    <r>
      <rPr>
        <sz val="10"/>
        <rFont val="Arial"/>
        <family val="2"/>
      </rPr>
      <t xml:space="preserve"> d'activités effectifs sur l'exploitation/dans le ménage agricole, pour ce nombre de jour/semaine</t>
    </r>
  </si>
  <si>
    <t>A partir de
(nombre de jours par semaine)</t>
  </si>
  <si>
    <t>Nombre de mois requis</t>
  </si>
  <si>
    <t>correspond au taux de min.</t>
  </si>
  <si>
    <t>2,5 jours</t>
  </si>
  <si>
    <t>2 jours</t>
  </si>
  <si>
    <t>1,5 jours</t>
  </si>
  <si>
    <t>1 jour</t>
  </si>
  <si>
    <t>4 jours</t>
  </si>
  <si>
    <t>Selon chiffre 3.31a du règlement d'examen</t>
  </si>
  <si>
    <t>3.5 jours</t>
  </si>
  <si>
    <t>3 jours</t>
  </si>
  <si>
    <t>2.5 jours</t>
  </si>
  <si>
    <t>1.5 jours</t>
  </si>
  <si>
    <r>
      <t xml:space="preserve">Par de l'activité demandée sur l'exploitation/dans le ménage agricole 
</t>
    </r>
    <r>
      <rPr>
        <b/>
        <sz val="10"/>
        <rFont val="Arial"/>
        <family val="2"/>
      </rPr>
      <t>en pourcent
%</t>
    </r>
  </si>
  <si>
    <t>Curricum Vitae et Calcul de la pratique</t>
  </si>
  <si>
    <t>Nbre de mois valables</t>
  </si>
  <si>
    <t>Employeur reconnu paiements directs</t>
  </si>
  <si>
    <t>obtenu le:</t>
  </si>
  <si>
    <t>Autre emploi divers après formation</t>
  </si>
  <si>
    <t>Formation / CFC</t>
  </si>
  <si>
    <t>Attestation de pratique de l'employeur</t>
  </si>
  <si>
    <t>Certificat de travail</t>
  </si>
  <si>
    <t>Diplôme de la formation initiale</t>
  </si>
  <si>
    <t>Calcul automatique du nombre de mois valables pour la pratique &gt; ne rien écrire</t>
  </si>
  <si>
    <t>Indiquer les justificatifs joints: nécessaires pour la formation initiale, et pour chaque activité qui comptabilise des mois de pratique valables</t>
  </si>
  <si>
    <t>Version: juin 2025</t>
  </si>
  <si>
    <t>Nom :</t>
  </si>
  <si>
    <r>
      <t>Calcul de la pratique</t>
    </r>
    <r>
      <rPr>
        <sz val="11"/>
        <color theme="5" tint="-0.249977111117893"/>
        <rFont val="Arial"/>
        <family val="2"/>
      </rPr>
      <t xml:space="preserve"> (automatique selon votre CV rempli ci-dessus)</t>
    </r>
  </si>
  <si>
    <t>Justification par le candidat / la candidate (calcul automatique selon CV ci-dessus)</t>
  </si>
  <si>
    <t>Joignez cet excel votre inscription, ainsi que vos justificatifs.</t>
  </si>
  <si>
    <t>Curricum Vitae et Calcul de la pratique sans formation initiale</t>
  </si>
  <si>
    <r>
      <t>Calcul de la pratique sans formation initiale</t>
    </r>
    <r>
      <rPr>
        <sz val="11"/>
        <color theme="5" tint="-0.249977111117893"/>
        <rFont val="Arial"/>
        <family val="2"/>
      </rPr>
      <t xml:space="preserve"> (automatique selon votre CV rempli ci-dessus)</t>
    </r>
  </si>
  <si>
    <t>Remarques:</t>
  </si>
  <si>
    <r>
      <rPr>
        <b/>
        <u/>
        <sz val="10"/>
        <color rgb="FFFF0000"/>
        <rFont val="Arial"/>
        <family val="2"/>
      </rPr>
      <t xml:space="preserve">INSTRUCTIONS pour remplir ce formulaire:
</t>
    </r>
    <r>
      <rPr>
        <sz val="10"/>
        <rFont val="Arial"/>
        <family val="2"/>
      </rPr>
      <t xml:space="preserve">
Ecrivez votre CV complet (formations et emplois). Commencer depuis votre 1ère formation post-scolaire.
Notez vos activités dans l'ordre chronologique.
Si vous avez eu plusieurs activités en même temps, il est nécessaire de toutes les noter.</t>
    </r>
  </si>
  <si>
    <t>oui/non?</t>
  </si>
  <si>
    <t>Activité + Employeur / Ecole</t>
  </si>
  <si>
    <t>non</t>
  </si>
  <si>
    <t>oui</t>
  </si>
  <si>
    <t>EXEMPLE: J. Frères SA, CFC, méchanicien</t>
  </si>
  <si>
    <t>Expl. M. Exemple, Moudon, employée agricole</t>
  </si>
  <si>
    <t>Autre emploi divers</t>
  </si>
  <si>
    <r>
      <rPr>
        <b/>
        <u/>
        <sz val="10"/>
        <color rgb="FFFF0000"/>
        <rFont val="Arial"/>
        <family val="2"/>
      </rPr>
      <t>INSTRUCTIONS pour remplir ce formulaire:</t>
    </r>
    <r>
      <rPr>
        <sz val="10"/>
        <color rgb="FFFF0000"/>
        <rFont val="Arial"/>
        <family val="2"/>
      </rPr>
      <t xml:space="preserve">
</t>
    </r>
    <r>
      <rPr>
        <sz val="10"/>
        <rFont val="Arial"/>
        <family val="2"/>
      </rPr>
      <t>Ecrivez votre CV complet (tous les emplois). 
Notez les activités dans l'ordre chronologique.
Si vous avez eu plusieurs activités en même temps, il est nécessaire de toutes les noter.</t>
    </r>
    <r>
      <rPr>
        <sz val="10"/>
        <color rgb="FFFF0000"/>
        <rFont val="Arial"/>
        <family val="2"/>
      </rPr>
      <t xml:space="preserve">
</t>
    </r>
  </si>
  <si>
    <t>oui/non</t>
  </si>
  <si>
    <t>Activité + Employeur</t>
  </si>
  <si>
    <r>
      <t xml:space="preserve">Type d'activité:
</t>
    </r>
    <r>
      <rPr>
        <sz val="10"/>
        <color rgb="FF00B050"/>
        <rFont val="Arial"/>
        <family val="2"/>
      </rPr>
      <t xml:space="preserve">
</t>
    </r>
    <r>
      <rPr>
        <sz val="10"/>
        <color rgb="FF009E47"/>
        <rFont val="Arial"/>
        <family val="2"/>
      </rPr>
      <t>Toujours indiquer "oui" ou "non" sans quoi le calcul ne se fait pas.</t>
    </r>
    <r>
      <rPr>
        <sz val="10"/>
        <rFont val="Arial"/>
        <family val="2"/>
      </rPr>
      <t xml:space="preserve"> Un seul "oui" possible par activité. </t>
    </r>
  </si>
  <si>
    <r>
      <t xml:space="preserve">Type d'activité:
</t>
    </r>
    <r>
      <rPr>
        <sz val="10"/>
        <color rgb="FF009E47"/>
        <rFont val="Arial"/>
        <family val="2"/>
      </rPr>
      <t>Toujours indiquer "oui" ou "non" sans quoi le calcul ne se fait pas. Un seul "oui" possible par activité.</t>
    </r>
    <r>
      <rPr>
        <sz val="10"/>
        <rFont val="Arial"/>
        <family val="2"/>
      </rPr>
      <t xml:space="preserve">
Lorsqu'il s'agissait de la formation intiale demandée pour votre inscription, indiquer également la date de l'obtention du diplôme</t>
    </r>
  </si>
  <si>
    <r>
      <rPr>
        <sz val="8"/>
        <color rgb="FFFF0000"/>
        <rFont val="Arial"/>
        <family val="2"/>
      </rPr>
      <t>Si cette case n'est pas vide, il faudra atteindre la pratique nécessaire d'ici à l'examen et renvoyer une attestation pour les derniers mois.</t>
    </r>
    <r>
      <rPr>
        <b/>
        <sz val="10"/>
        <color indexed="10"/>
        <rFont val="Arial"/>
        <family val="2"/>
      </rPr>
      <t xml:space="preserve"> Pourcentage manquant encore</t>
    </r>
  </si>
  <si>
    <r>
      <rPr>
        <sz val="9"/>
        <color rgb="FFFF0000"/>
        <rFont val="Arial"/>
        <family val="2"/>
      </rPr>
      <t>Si cette case n'est pas vide, il faudra atteindre la pratique nécessaire d'ici à l'examen et renvoyer une attestation pour les derniers mois.</t>
    </r>
    <r>
      <rPr>
        <sz val="10"/>
        <color rgb="FFFF0000"/>
        <rFont val="Arial"/>
        <family val="2"/>
      </rPr>
      <t xml:space="preserve">            </t>
    </r>
    <r>
      <rPr>
        <b/>
        <sz val="10"/>
        <color indexed="10"/>
        <rFont val="Arial"/>
        <family val="2"/>
      </rPr>
      <t>Pourcentage manquant encore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</si>
</sst>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7" x14ac:knownFonts="1">
    <font>
      <sz val="10"/>
      <name val="Arial"/>
    </font>
    <font>
      <b/>
      <sz val="10"/>
      <color theme="5" tint="-0.249977111117893"/>
      <name val="Arial"/>
      <family val="2"/>
    </font>
    <font>
      <b/>
      <sz val="18"/>
      <color theme="5" tint="-0.249977111117893"/>
      <name val="Arial"/>
      <family val="2"/>
    </font>
    <font>
      <sz val="12"/>
      <color theme="5" tint="-0.249977111117893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6"/>
      <color theme="1" tint="0.499984740745262"/>
      <name val="Arial"/>
      <family val="2"/>
    </font>
    <font>
      <sz val="11"/>
      <color theme="1" tint="0.499984740745262"/>
      <name val="Arial"/>
      <family val="2"/>
    </font>
    <font>
      <b/>
      <sz val="11"/>
      <color theme="5" tint="-0.249977111117893"/>
      <name val="Arial"/>
      <family val="2"/>
    </font>
    <font>
      <sz val="10"/>
      <color theme="5" tint="-0.249977111117893"/>
      <name val="Arial"/>
      <family val="2"/>
    </font>
    <font>
      <b/>
      <sz val="10"/>
      <name val="Arial"/>
      <family val="2"/>
    </font>
    <font>
      <b/>
      <sz val="10"/>
      <color indexed="57"/>
      <name val="Arial"/>
      <family val="2"/>
    </font>
    <font>
      <b/>
      <sz val="10"/>
      <color indexed="10"/>
      <name val="Arial"/>
      <family val="2"/>
    </font>
    <font>
      <sz val="10"/>
      <name val="Arial"/>
    </font>
    <font>
      <b/>
      <u/>
      <sz val="10"/>
      <color rgb="FFFF0000"/>
      <name val="Arial"/>
      <family val="2"/>
    </font>
    <font>
      <b/>
      <sz val="16"/>
      <name val="Arial"/>
      <family val="2"/>
    </font>
    <font>
      <sz val="10"/>
      <color rgb="FFFF0000"/>
      <name val="Arial"/>
      <family val="2"/>
    </font>
    <font>
      <sz val="11"/>
      <color theme="5" tint="-0.249977111117893"/>
      <name val="Arial"/>
      <family val="2"/>
    </font>
    <font>
      <sz val="10"/>
      <color rgb="FF00B050"/>
      <name val="Arial"/>
      <family val="2"/>
    </font>
    <font>
      <sz val="9"/>
      <color theme="5" tint="-0.249977111117893"/>
      <name val="Arial"/>
      <family val="2"/>
    </font>
    <font>
      <sz val="9"/>
      <color rgb="FFC00000"/>
      <name val="Arial"/>
      <family val="2"/>
    </font>
    <font>
      <b/>
      <sz val="16"/>
      <color theme="5" tint="-0.249977111117893"/>
      <name val="Arial"/>
      <family val="2"/>
    </font>
    <font>
      <sz val="10"/>
      <color rgb="FF009E47"/>
      <name val="Arial"/>
      <family val="2"/>
    </font>
    <font>
      <b/>
      <sz val="10"/>
      <color rgb="FF009E47"/>
      <name val="Arial"/>
      <family val="2"/>
    </font>
    <font>
      <sz val="16"/>
      <color rgb="FF009E47"/>
      <name val="Arial"/>
      <family val="2"/>
    </font>
    <font>
      <sz val="9"/>
      <color rgb="FFFF0000"/>
      <name val="Arial"/>
      <family val="2"/>
    </font>
    <font>
      <sz val="8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74">
    <border>
      <left/>
      <right/>
      <top/>
      <bottom/>
      <diagonal/>
    </border>
    <border>
      <left style="medium">
        <color theme="5" tint="-0.249977111117893"/>
      </left>
      <right/>
      <top style="medium">
        <color theme="5" tint="-0.249977111117893"/>
      </top>
      <bottom/>
      <diagonal/>
    </border>
    <border>
      <left/>
      <right/>
      <top style="medium">
        <color theme="5" tint="-0.249977111117893"/>
      </top>
      <bottom/>
      <diagonal/>
    </border>
    <border>
      <left/>
      <right style="medium">
        <color theme="5" tint="-0.249977111117893"/>
      </right>
      <top style="medium">
        <color theme="5" tint="-0.249977111117893"/>
      </top>
      <bottom/>
      <diagonal/>
    </border>
    <border>
      <left style="medium">
        <color theme="5" tint="-0.249977111117893"/>
      </left>
      <right/>
      <top/>
      <bottom style="medium">
        <color theme="5" tint="-0.249977111117893"/>
      </bottom>
      <diagonal/>
    </border>
    <border>
      <left/>
      <right/>
      <top/>
      <bottom style="medium">
        <color theme="5" tint="-0.249977111117893"/>
      </bottom>
      <diagonal/>
    </border>
    <border>
      <left/>
      <right style="medium">
        <color theme="5" tint="-0.249977111117893"/>
      </right>
      <top/>
      <bottom style="medium">
        <color theme="5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/>
      <diagonal/>
    </border>
    <border>
      <left/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 tint="-0.34998626667073579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 tint="-0.34998626667073579"/>
      </right>
      <top style="thin">
        <color indexed="64"/>
      </top>
      <bottom/>
      <diagonal/>
    </border>
    <border>
      <left style="thin">
        <color theme="0" tint="-0.34998626667073579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/>
      <bottom/>
      <diagonal/>
    </border>
    <border>
      <left style="thin">
        <color indexed="64"/>
      </left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2" tint="-0.24994659260841701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theme="2" tint="-0.24994659260841701"/>
      </bottom>
      <diagonal/>
    </border>
    <border>
      <left style="thin">
        <color theme="0" tint="-0.34998626667073579"/>
      </left>
      <right/>
      <top style="thin">
        <color indexed="64"/>
      </top>
      <bottom style="thin">
        <color theme="2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2" tint="-0.24994659260841701"/>
      </bottom>
      <diagonal/>
    </border>
    <border>
      <left/>
      <right/>
      <top style="thin">
        <color indexed="64"/>
      </top>
      <bottom style="thin">
        <color theme="2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2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2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2" tint="-0.24994659260841701"/>
      </bottom>
      <diagonal/>
    </border>
    <border>
      <left style="thin">
        <color indexed="64"/>
      </left>
      <right/>
      <top style="thin">
        <color theme="2" tint="-0.24994659260841701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theme="2" tint="-0.24994659260841701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theme="2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2" tint="-0.24994659260841701"/>
      </top>
      <bottom style="thin">
        <color indexed="64"/>
      </bottom>
      <diagonal/>
    </border>
    <border>
      <left/>
      <right/>
      <top style="thin">
        <color theme="2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2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theme="2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2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2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23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vertical="center" wrapText="1"/>
      <protection locked="0"/>
    </xf>
    <xf numFmtId="9" fontId="4" fillId="3" borderId="7" xfId="0" applyNumberFormat="1" applyFont="1" applyFill="1" applyBorder="1" applyAlignment="1" applyProtection="1">
      <alignment horizontal="center"/>
      <protection hidden="1"/>
    </xf>
    <xf numFmtId="0" fontId="4" fillId="3" borderId="16" xfId="0" quotePrefix="1" applyFont="1" applyFill="1" applyBorder="1" applyAlignment="1" applyProtection="1">
      <alignment horizontal="left" vertical="center"/>
      <protection hidden="1"/>
    </xf>
    <xf numFmtId="9" fontId="4" fillId="3" borderId="16" xfId="0" applyNumberFormat="1" applyFont="1" applyFill="1" applyBorder="1" applyAlignment="1" applyProtection="1">
      <alignment horizontal="left" vertical="center"/>
      <protection hidden="1"/>
    </xf>
    <xf numFmtId="0" fontId="9" fillId="3" borderId="7" xfId="0" applyFont="1" applyFill="1" applyBorder="1" applyAlignment="1" applyProtection="1">
      <alignment horizontal="center" vertical="center" wrapText="1"/>
      <protection locked="0"/>
    </xf>
    <xf numFmtId="0" fontId="4" fillId="3" borderId="7" xfId="0" applyFont="1" applyFill="1" applyBorder="1" applyAlignment="1" applyProtection="1">
      <alignment horizontal="center" vertical="center"/>
      <protection hidden="1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14" fontId="4" fillId="2" borderId="9" xfId="0" applyNumberFormat="1" applyFont="1" applyFill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14" fontId="4" fillId="0" borderId="9" xfId="0" applyNumberFormat="1" applyFont="1" applyBorder="1" applyAlignment="1" applyProtection="1">
      <alignment horizontal="center" vertical="center"/>
      <protection locked="0"/>
    </xf>
    <xf numFmtId="0" fontId="1" fillId="0" borderId="22" xfId="0" applyFont="1" applyBorder="1" applyAlignment="1" applyProtection="1">
      <alignment vertical="center" wrapText="1"/>
      <protection locked="0"/>
    </xf>
    <xf numFmtId="0" fontId="1" fillId="0" borderId="23" xfId="0" applyFont="1" applyBorder="1" applyAlignment="1" applyProtection="1">
      <alignment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 applyProtection="1">
      <alignment vertical="center" wrapText="1"/>
      <protection locked="0"/>
    </xf>
    <xf numFmtId="0" fontId="1" fillId="0" borderId="24" xfId="0" applyFont="1" applyBorder="1" applyAlignment="1" applyProtection="1">
      <alignment vertical="center" wrapText="1"/>
      <protection locked="0"/>
    </xf>
    <xf numFmtId="14" fontId="4" fillId="2" borderId="14" xfId="1" applyNumberFormat="1" applyFont="1" applyFill="1" applyBorder="1" applyAlignment="1">
      <alignment horizontal="center" vertical="center"/>
    </xf>
    <xf numFmtId="14" fontId="4" fillId="0" borderId="14" xfId="1" applyNumberFormat="1" applyFont="1" applyBorder="1" applyAlignment="1">
      <alignment horizontal="center" vertical="center"/>
    </xf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" fillId="0" borderId="30" xfId="0" applyFont="1" applyBorder="1" applyAlignment="1" applyProtection="1">
      <alignment horizontal="center" vertical="center" wrapText="1"/>
      <protection locked="0"/>
    </xf>
    <xf numFmtId="0" fontId="1" fillId="0" borderId="31" xfId="0" applyFont="1" applyBorder="1" applyAlignment="1" applyProtection="1">
      <alignment horizontal="center" vertical="center" wrapText="1"/>
      <protection locked="0"/>
    </xf>
    <xf numFmtId="0" fontId="4" fillId="2" borderId="15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15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2" borderId="15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5" fillId="0" borderId="0" xfId="0" applyFont="1" applyAlignment="1" applyProtection="1">
      <alignment horizontal="left"/>
      <protection locked="0"/>
    </xf>
    <xf numFmtId="14" fontId="4" fillId="2" borderId="0" xfId="1" applyNumberFormat="1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 wrapText="1"/>
    </xf>
    <xf numFmtId="164" fontId="4" fillId="0" borderId="33" xfId="0" applyNumberFormat="1" applyFont="1" applyBorder="1" applyAlignment="1">
      <alignment horizontal="center" vertical="center"/>
    </xf>
    <xf numFmtId="0" fontId="4" fillId="2" borderId="33" xfId="0" applyFont="1" applyFill="1" applyBorder="1" applyAlignment="1" applyProtection="1">
      <alignment horizontal="center" vertical="center" wrapText="1"/>
      <protection locked="0"/>
    </xf>
    <xf numFmtId="0" fontId="4" fillId="0" borderId="33" xfId="0" applyFont="1" applyBorder="1" applyAlignment="1">
      <alignment horizontal="center" vertical="center" wrapText="1"/>
    </xf>
    <xf numFmtId="14" fontId="4" fillId="2" borderId="14" xfId="0" applyNumberFormat="1" applyFont="1" applyFill="1" applyBorder="1" applyAlignment="1" applyProtection="1">
      <alignment horizontal="center" vertical="center"/>
      <protection locked="0"/>
    </xf>
    <xf numFmtId="9" fontId="4" fillId="2" borderId="15" xfId="1" applyFont="1" applyFill="1" applyBorder="1" applyAlignment="1">
      <alignment horizontal="center" vertical="center"/>
    </xf>
    <xf numFmtId="14" fontId="4" fillId="0" borderId="14" xfId="0" applyNumberFormat="1" applyFont="1" applyBorder="1" applyAlignment="1" applyProtection="1">
      <alignment horizontal="center" vertical="center"/>
      <protection locked="0"/>
    </xf>
    <xf numFmtId="14" fontId="4" fillId="0" borderId="0" xfId="1" applyNumberFormat="1" applyFont="1" applyBorder="1" applyAlignment="1">
      <alignment horizontal="center" vertical="center"/>
    </xf>
    <xf numFmtId="9" fontId="4" fillId="0" borderId="15" xfId="1" applyFont="1" applyBorder="1" applyAlignment="1">
      <alignment horizontal="center" vertical="center"/>
    </xf>
    <xf numFmtId="0" fontId="1" fillId="0" borderId="20" xfId="0" applyFont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164" fontId="4" fillId="0" borderId="36" xfId="0" applyNumberFormat="1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2" borderId="36" xfId="0" applyFont="1" applyFill="1" applyBorder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36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2" borderId="14" xfId="0" applyFont="1" applyFill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164" fontId="4" fillId="0" borderId="14" xfId="0" applyNumberFormat="1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2" borderId="14" xfId="0" applyFont="1" applyFill="1" applyBorder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14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2" borderId="40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40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2" borderId="40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14" fontId="4" fillId="2" borderId="43" xfId="1" applyNumberFormat="1" applyFont="1" applyFill="1" applyBorder="1" applyAlignment="1">
      <alignment horizontal="center" vertical="center"/>
    </xf>
    <xf numFmtId="14" fontId="4" fillId="0" borderId="43" xfId="1" applyNumberFormat="1" applyFont="1" applyBorder="1" applyAlignment="1">
      <alignment horizontal="center" vertical="center"/>
    </xf>
    <xf numFmtId="0" fontId="1" fillId="0" borderId="42" xfId="0" applyFont="1" applyBorder="1" applyAlignment="1" applyProtection="1">
      <alignment vertical="center" wrapText="1"/>
      <protection locked="0"/>
    </xf>
    <xf numFmtId="0" fontId="1" fillId="0" borderId="38" xfId="0" applyFont="1" applyBorder="1" applyAlignment="1" applyProtection="1">
      <alignment horizontal="center" vertical="center" wrapText="1"/>
      <protection locked="0"/>
    </xf>
    <xf numFmtId="0" fontId="1" fillId="0" borderId="39" xfId="0" applyFont="1" applyBorder="1" applyAlignment="1" applyProtection="1">
      <alignment vertical="center" wrapText="1"/>
      <protection locked="0"/>
    </xf>
    <xf numFmtId="14" fontId="4" fillId="2" borderId="40" xfId="1" applyNumberFormat="1" applyFont="1" applyFill="1" applyBorder="1" applyAlignment="1">
      <alignment horizontal="center" vertical="center"/>
    </xf>
    <xf numFmtId="14" fontId="4" fillId="0" borderId="40" xfId="1" applyNumberFormat="1" applyFont="1" applyBorder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9" fontId="4" fillId="0" borderId="0" xfId="1" applyFont="1" applyBorder="1" applyAlignment="1">
      <alignment horizontal="center" vertical="center"/>
    </xf>
    <xf numFmtId="0" fontId="9" fillId="3" borderId="45" xfId="0" applyFont="1" applyFill="1" applyBorder="1" applyAlignment="1" applyProtection="1">
      <alignment horizontal="center" vertical="center" wrapText="1"/>
      <protection locked="0"/>
    </xf>
    <xf numFmtId="0" fontId="1" fillId="0" borderId="41" xfId="0" applyFont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2" borderId="39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2" borderId="24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2" borderId="11" xfId="0" applyFont="1" applyFill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2" borderId="38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2" borderId="13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6" borderId="28" xfId="0" applyFont="1" applyFill="1" applyBorder="1" applyAlignment="1" applyProtection="1">
      <alignment horizontal="center" vertical="center" wrapText="1"/>
      <protection locked="0"/>
    </xf>
    <xf numFmtId="0" fontId="4" fillId="5" borderId="50" xfId="0" applyFont="1" applyFill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5" borderId="53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5" borderId="57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5" borderId="58" xfId="0" applyFont="1" applyFill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5" borderId="61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5" borderId="65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14" fontId="19" fillId="5" borderId="52" xfId="0" applyNumberFormat="1" applyFont="1" applyFill="1" applyBorder="1" applyAlignment="1" applyProtection="1">
      <alignment vertical="center" wrapText="1"/>
      <protection locked="0"/>
    </xf>
    <xf numFmtId="14" fontId="19" fillId="5" borderId="53" xfId="0" applyNumberFormat="1" applyFont="1" applyFill="1" applyBorder="1" applyAlignment="1" applyProtection="1">
      <alignment vertical="center" wrapText="1"/>
      <protection locked="0"/>
    </xf>
    <xf numFmtId="9" fontId="19" fillId="5" borderId="54" xfId="1" applyFont="1" applyFill="1" applyBorder="1" applyAlignment="1" applyProtection="1">
      <alignment vertical="center" wrapText="1"/>
      <protection locked="0"/>
    </xf>
    <xf numFmtId="0" fontId="20" fillId="5" borderId="50" xfId="0" applyFont="1" applyFill="1" applyBorder="1" applyAlignment="1" applyProtection="1">
      <alignment horizontal="center" vertical="center" wrapText="1"/>
      <protection locked="0"/>
    </xf>
    <xf numFmtId="0" fontId="20" fillId="5" borderId="54" xfId="0" applyFont="1" applyFill="1" applyBorder="1" applyAlignment="1" applyProtection="1">
      <alignment horizontal="center" vertical="center" wrapText="1"/>
      <protection locked="0"/>
    </xf>
    <xf numFmtId="0" fontId="20" fillId="5" borderId="55" xfId="0" applyFont="1" applyFill="1" applyBorder="1" applyAlignment="1" applyProtection="1">
      <alignment horizontal="center" vertical="center" wrapText="1"/>
      <protection locked="0"/>
    </xf>
    <xf numFmtId="0" fontId="19" fillId="5" borderId="56" xfId="0" applyFont="1" applyFill="1" applyBorder="1" applyAlignment="1" applyProtection="1">
      <alignment horizontal="center" vertical="center" wrapText="1"/>
      <protection locked="0"/>
    </xf>
    <xf numFmtId="14" fontId="19" fillId="5" borderId="60" xfId="0" applyNumberFormat="1" applyFont="1" applyFill="1" applyBorder="1" applyAlignment="1" applyProtection="1">
      <alignment vertical="center" wrapText="1"/>
      <protection locked="0"/>
    </xf>
    <xf numFmtId="14" fontId="19" fillId="5" borderId="61" xfId="0" applyNumberFormat="1" applyFont="1" applyFill="1" applyBorder="1" applyAlignment="1" applyProtection="1">
      <alignment vertical="center" wrapText="1"/>
      <protection locked="0"/>
    </xf>
    <xf numFmtId="9" fontId="19" fillId="5" borderId="62" xfId="1" applyFont="1" applyFill="1" applyBorder="1" applyAlignment="1" applyProtection="1">
      <alignment vertical="center" wrapText="1"/>
      <protection locked="0"/>
    </xf>
    <xf numFmtId="0" fontId="20" fillId="5" borderId="58" xfId="0" applyFont="1" applyFill="1" applyBorder="1" applyAlignment="1" applyProtection="1">
      <alignment horizontal="center" vertical="center" wrapText="1"/>
      <protection locked="0"/>
    </xf>
    <xf numFmtId="0" fontId="20" fillId="5" borderId="63" xfId="0" applyFont="1" applyFill="1" applyBorder="1" applyAlignment="1" applyProtection="1">
      <alignment vertical="center" wrapText="1"/>
      <protection locked="0"/>
    </xf>
    <xf numFmtId="0" fontId="20" fillId="5" borderId="62" xfId="0" applyFont="1" applyFill="1" applyBorder="1" applyAlignment="1" applyProtection="1">
      <alignment horizontal="center" vertical="center" wrapText="1"/>
      <protection locked="0"/>
    </xf>
    <xf numFmtId="0" fontId="20" fillId="5" borderId="63" xfId="0" applyFont="1" applyFill="1" applyBorder="1" applyAlignment="1" applyProtection="1">
      <alignment horizontal="center" vertical="center" wrapText="1"/>
      <protection locked="0"/>
    </xf>
    <xf numFmtId="0" fontId="19" fillId="5" borderId="64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14" fontId="4" fillId="2" borderId="26" xfId="0" applyNumberFormat="1" applyFont="1" applyFill="1" applyBorder="1" applyAlignment="1" applyProtection="1">
      <alignment horizontal="center" vertical="center"/>
      <protection locked="0"/>
    </xf>
    <xf numFmtId="14" fontId="4" fillId="2" borderId="38" xfId="1" applyNumberFormat="1" applyFont="1" applyFill="1" applyBorder="1" applyAlignment="1">
      <alignment horizontal="center" vertical="center"/>
    </xf>
    <xf numFmtId="9" fontId="4" fillId="2" borderId="12" xfId="1" applyFont="1" applyFill="1" applyBorder="1" applyAlignment="1">
      <alignment horizontal="center" vertical="center"/>
    </xf>
    <xf numFmtId="14" fontId="4" fillId="2" borderId="11" xfId="1" applyNumberFormat="1" applyFont="1" applyFill="1" applyBorder="1" applyAlignment="1">
      <alignment horizontal="center" vertical="center"/>
    </xf>
    <xf numFmtId="14" fontId="4" fillId="2" borderId="41" xfId="1" applyNumberFormat="1" applyFont="1" applyFill="1" applyBorder="1" applyAlignment="1">
      <alignment horizontal="center" vertical="center"/>
    </xf>
    <xf numFmtId="14" fontId="4" fillId="2" borderId="12" xfId="1" applyNumberFormat="1" applyFont="1" applyFill="1" applyBorder="1" applyAlignment="1">
      <alignment horizontal="center" vertical="center"/>
    </xf>
    <xf numFmtId="0" fontId="4" fillId="2" borderId="22" xfId="0" applyFont="1" applyFill="1" applyBorder="1" applyAlignment="1" applyProtection="1">
      <alignment horizontal="center" vertical="center"/>
      <protection locked="0"/>
    </xf>
    <xf numFmtId="14" fontId="4" fillId="2" borderId="39" xfId="1" applyNumberFormat="1" applyFont="1" applyFill="1" applyBorder="1" applyAlignment="1">
      <alignment horizontal="center" vertical="center"/>
    </xf>
    <xf numFmtId="9" fontId="4" fillId="2" borderId="23" xfId="1" applyFont="1" applyFill="1" applyBorder="1" applyAlignment="1">
      <alignment horizontal="center" vertical="center"/>
    </xf>
    <xf numFmtId="14" fontId="4" fillId="2" borderId="20" xfId="1" applyNumberFormat="1" applyFont="1" applyFill="1" applyBorder="1" applyAlignment="1">
      <alignment horizontal="center" vertical="center"/>
    </xf>
    <xf numFmtId="14" fontId="4" fillId="2" borderId="42" xfId="1" applyNumberFormat="1" applyFont="1" applyFill="1" applyBorder="1" applyAlignment="1">
      <alignment horizontal="center" vertical="center"/>
    </xf>
    <xf numFmtId="14" fontId="4" fillId="2" borderId="23" xfId="1" applyNumberFormat="1" applyFont="1" applyFill="1" applyBorder="1" applyAlignment="1">
      <alignment horizontal="center" vertical="center"/>
    </xf>
    <xf numFmtId="0" fontId="4" fillId="2" borderId="31" xfId="0" applyFont="1" applyFill="1" applyBorder="1" applyAlignment="1" applyProtection="1">
      <alignment horizontal="center" vertical="center" wrapText="1"/>
      <protection locked="0"/>
    </xf>
    <xf numFmtId="14" fontId="20" fillId="5" borderId="55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66" xfId="0" applyFont="1" applyFill="1" applyBorder="1" applyAlignment="1" applyProtection="1">
      <alignment horizontal="center" vertical="center" wrapText="1"/>
      <protection locked="0"/>
    </xf>
    <xf numFmtId="0" fontId="20" fillId="5" borderId="67" xfId="0" applyFont="1" applyFill="1" applyBorder="1" applyAlignment="1" applyProtection="1">
      <alignment horizontal="center" vertical="center" wrapText="1"/>
      <protection locked="0"/>
    </xf>
    <xf numFmtId="14" fontId="19" fillId="5" borderId="50" xfId="0" applyNumberFormat="1" applyFont="1" applyFill="1" applyBorder="1" applyAlignment="1" applyProtection="1">
      <alignment vertical="center" wrapText="1"/>
      <protection locked="0"/>
    </xf>
    <xf numFmtId="9" fontId="19" fillId="5" borderId="57" xfId="1" applyFont="1" applyFill="1" applyBorder="1" applyAlignment="1" applyProtection="1">
      <alignment vertical="center" wrapText="1"/>
      <protection locked="0"/>
    </xf>
    <xf numFmtId="14" fontId="19" fillId="5" borderId="58" xfId="0" applyNumberFormat="1" applyFont="1" applyFill="1" applyBorder="1" applyAlignment="1" applyProtection="1">
      <alignment vertical="center" wrapText="1"/>
      <protection locked="0"/>
    </xf>
    <xf numFmtId="9" fontId="19" fillId="5" borderId="65" xfId="1" applyFont="1" applyFill="1" applyBorder="1" applyAlignment="1" applyProtection="1">
      <alignment vertical="center" wrapText="1"/>
      <protection locked="0"/>
    </xf>
    <xf numFmtId="14" fontId="4" fillId="2" borderId="11" xfId="0" applyNumberFormat="1" applyFont="1" applyFill="1" applyBorder="1" applyAlignment="1" applyProtection="1">
      <alignment horizontal="center" vertical="center"/>
      <protection locked="0"/>
    </xf>
    <xf numFmtId="9" fontId="4" fillId="2" borderId="13" xfId="1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 wrapText="1"/>
    </xf>
    <xf numFmtId="0" fontId="4" fillId="2" borderId="68" xfId="0" applyFont="1" applyFill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2" borderId="20" xfId="0" applyFont="1" applyFill="1" applyBorder="1" applyAlignment="1" applyProtection="1">
      <alignment horizontal="center" vertical="center"/>
      <protection locked="0"/>
    </xf>
    <xf numFmtId="9" fontId="4" fillId="2" borderId="24" xfId="1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23" fillId="0" borderId="23" xfId="0" applyFont="1" applyBorder="1" applyAlignment="1" applyProtection="1">
      <alignment horizontal="center" vertical="center" wrapText="1"/>
      <protection locked="0"/>
    </xf>
    <xf numFmtId="0" fontId="23" fillId="0" borderId="20" xfId="0" applyFont="1" applyBorder="1" applyAlignment="1" applyProtection="1">
      <alignment horizontal="center" vertical="center" wrapText="1"/>
      <protection locked="0"/>
    </xf>
    <xf numFmtId="0" fontId="23" fillId="0" borderId="42" xfId="0" applyFont="1" applyBorder="1" applyAlignment="1" applyProtection="1">
      <alignment horizontal="center" vertical="center" wrapText="1"/>
      <protection locked="0"/>
    </xf>
    <xf numFmtId="0" fontId="10" fillId="3" borderId="18" xfId="0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10" fillId="3" borderId="19" xfId="0" applyFont="1" applyFill="1" applyBorder="1" applyAlignment="1">
      <alignment horizontal="center"/>
    </xf>
    <xf numFmtId="0" fontId="4" fillId="0" borderId="11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20" xfId="0" applyFont="1" applyBorder="1" applyAlignment="1">
      <alignment horizontal="left" vertical="top" wrapText="1"/>
    </xf>
    <xf numFmtId="0" fontId="4" fillId="0" borderId="23" xfId="0" applyFont="1" applyBorder="1" applyAlignment="1">
      <alignment horizontal="left" vertical="top" wrapText="1"/>
    </xf>
    <xf numFmtId="0" fontId="4" fillId="0" borderId="24" xfId="0" applyFont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4" fillId="0" borderId="14" xfId="0" applyFont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 applyProtection="1">
      <alignment horizontal="left" vertical="center" wrapText="1"/>
      <protection locked="0"/>
    </xf>
    <xf numFmtId="0" fontId="4" fillId="2" borderId="20" xfId="0" applyFont="1" applyFill="1" applyBorder="1" applyAlignment="1" applyProtection="1">
      <alignment horizontal="left" vertical="center" wrapText="1"/>
      <protection locked="0"/>
    </xf>
    <xf numFmtId="0" fontId="4" fillId="2" borderId="21" xfId="0" applyFont="1" applyFill="1" applyBorder="1" applyAlignment="1" applyProtection="1">
      <alignment horizontal="left" vertical="center" wrapText="1"/>
      <protection locked="0"/>
    </xf>
    <xf numFmtId="0" fontId="12" fillId="0" borderId="16" xfId="0" applyFont="1" applyBorder="1" applyAlignment="1">
      <alignment horizontal="right"/>
    </xf>
    <xf numFmtId="0" fontId="12" fillId="0" borderId="7" xfId="0" applyFont="1" applyBorder="1" applyAlignment="1">
      <alignment horizontal="right"/>
    </xf>
    <xf numFmtId="1" fontId="12" fillId="0" borderId="7" xfId="0" applyNumberFormat="1" applyFont="1" applyBorder="1" applyAlignment="1" applyProtection="1">
      <alignment horizontal="center"/>
      <protection locked="0"/>
    </xf>
    <xf numFmtId="1" fontId="12" fillId="0" borderId="17" xfId="0" applyNumberFormat="1" applyFont="1" applyBorder="1" applyAlignment="1" applyProtection="1">
      <alignment horizontal="center"/>
      <protection locked="0"/>
    </xf>
    <xf numFmtId="0" fontId="10" fillId="3" borderId="16" xfId="0" applyFont="1" applyFill="1" applyBorder="1" applyAlignment="1">
      <alignment horizontal="right"/>
    </xf>
    <xf numFmtId="0" fontId="10" fillId="3" borderId="7" xfId="0" applyFont="1" applyFill="1" applyBorder="1" applyAlignment="1">
      <alignment horizontal="right"/>
    </xf>
    <xf numFmtId="1" fontId="10" fillId="3" borderId="7" xfId="0" applyNumberFormat="1" applyFont="1" applyFill="1" applyBorder="1" applyAlignment="1">
      <alignment horizontal="center"/>
    </xf>
    <xf numFmtId="1" fontId="10" fillId="3" borderId="17" xfId="0" applyNumberFormat="1" applyFont="1" applyFill="1" applyBorder="1" applyAlignment="1">
      <alignment horizontal="center"/>
    </xf>
    <xf numFmtId="0" fontId="1" fillId="3" borderId="16" xfId="0" applyFont="1" applyFill="1" applyBorder="1" applyAlignment="1" applyProtection="1">
      <alignment horizontal="center" wrapText="1"/>
      <protection locked="0"/>
    </xf>
    <xf numFmtId="0" fontId="9" fillId="3" borderId="7" xfId="0" applyFont="1" applyFill="1" applyBorder="1" applyAlignment="1" applyProtection="1">
      <alignment horizontal="center" wrapText="1"/>
      <protection locked="0"/>
    </xf>
    <xf numFmtId="0" fontId="1" fillId="3" borderId="7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 applyProtection="1">
      <alignment horizontal="left" vertical="center" wrapText="1"/>
      <protection locked="0"/>
    </xf>
    <xf numFmtId="0" fontId="4" fillId="2" borderId="25" xfId="0" applyFont="1" applyFill="1" applyBorder="1" applyAlignment="1" applyProtection="1">
      <alignment horizontal="left" vertical="center" wrapText="1"/>
      <protection locked="0"/>
    </xf>
    <xf numFmtId="0" fontId="19" fillId="5" borderId="58" xfId="0" applyFont="1" applyFill="1" applyBorder="1" applyAlignment="1" applyProtection="1">
      <alignment horizontal="left" vertical="center" wrapText="1"/>
      <protection locked="0"/>
    </xf>
    <xf numFmtId="0" fontId="19" fillId="5" borderId="59" xfId="0" applyFont="1" applyFill="1" applyBorder="1" applyAlignment="1" applyProtection="1">
      <alignment horizontal="left" vertical="center" wrapText="1"/>
      <protection locked="0"/>
    </xf>
    <xf numFmtId="0" fontId="19" fillId="5" borderId="50" xfId="0" applyFont="1" applyFill="1" applyBorder="1" applyAlignment="1" applyProtection="1">
      <alignment horizontal="left" vertical="center" wrapText="1"/>
      <protection locked="0"/>
    </xf>
    <xf numFmtId="0" fontId="19" fillId="5" borderId="51" xfId="0" applyFont="1" applyFill="1" applyBorder="1" applyAlignment="1" applyProtection="1">
      <alignment horizontal="left" vertical="center" wrapText="1"/>
      <protection locked="0"/>
    </xf>
    <xf numFmtId="0" fontId="11" fillId="4" borderId="16" xfId="0" applyFont="1" applyFill="1" applyBorder="1" applyAlignment="1">
      <alignment horizontal="right"/>
    </xf>
    <xf numFmtId="0" fontId="11" fillId="4" borderId="7" xfId="0" applyFont="1" applyFill="1" applyBorder="1" applyAlignment="1">
      <alignment horizontal="right"/>
    </xf>
    <xf numFmtId="1" fontId="11" fillId="4" borderId="7" xfId="0" applyNumberFormat="1" applyFont="1" applyFill="1" applyBorder="1" applyAlignment="1">
      <alignment horizontal="center"/>
    </xf>
    <xf numFmtId="1" fontId="11" fillId="4" borderId="17" xfId="0" applyNumberFormat="1" applyFont="1" applyFill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64" fontId="4" fillId="0" borderId="17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1" fontId="4" fillId="0" borderId="7" xfId="0" applyNumberFormat="1" applyFont="1" applyBorder="1" applyAlignment="1">
      <alignment horizontal="center" vertical="center"/>
    </xf>
    <xf numFmtId="1" fontId="4" fillId="0" borderId="17" xfId="0" applyNumberFormat="1" applyFont="1" applyBorder="1" applyAlignment="1">
      <alignment horizontal="center" vertical="center"/>
    </xf>
    <xf numFmtId="0" fontId="21" fillId="0" borderId="0" xfId="0" applyFont="1" applyAlignment="1" applyProtection="1">
      <alignment horizontal="left"/>
      <protection locked="0"/>
    </xf>
    <xf numFmtId="0" fontId="17" fillId="0" borderId="0" xfId="0" applyFont="1" applyAlignment="1" applyProtection="1">
      <alignment horizontal="left"/>
      <protection locked="0"/>
    </xf>
    <xf numFmtId="0" fontId="24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5" fillId="0" borderId="14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2" fillId="0" borderId="0" xfId="0" applyFont="1" applyAlignment="1" applyProtection="1">
      <alignment horizontal="left"/>
      <protection locked="0"/>
    </xf>
    <xf numFmtId="0" fontId="4" fillId="6" borderId="28" xfId="0" applyFont="1" applyFill="1" applyBorder="1" applyAlignment="1" applyProtection="1">
      <alignment horizontal="center" vertical="center" wrapText="1"/>
      <protection locked="0"/>
    </xf>
    <xf numFmtId="0" fontId="4" fillId="6" borderId="27" xfId="0" applyFont="1" applyFill="1" applyBorder="1" applyAlignment="1" applyProtection="1">
      <alignment horizontal="center" vertical="center" wrapText="1"/>
      <protection locked="0"/>
    </xf>
    <xf numFmtId="0" fontId="4" fillId="6" borderId="29" xfId="0" applyFont="1" applyFill="1" applyBorder="1" applyAlignment="1" applyProtection="1">
      <alignment horizontal="center" vertical="center" wrapText="1"/>
      <protection locked="0"/>
    </xf>
    <xf numFmtId="0" fontId="4" fillId="6" borderId="32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1" fillId="0" borderId="11" xfId="0" applyFont="1" applyBorder="1" applyAlignment="1" applyProtection="1">
      <alignment horizontal="left" vertical="center" wrapText="1"/>
      <protection locked="0"/>
    </xf>
    <xf numFmtId="0" fontId="1" fillId="0" borderId="25" xfId="0" applyFont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>
      <alignment horizontal="center" vertical="center" textRotation="90" wrapText="1"/>
    </xf>
    <xf numFmtId="0" fontId="1" fillId="0" borderId="20" xfId="0" applyFont="1" applyBorder="1" applyAlignment="1">
      <alignment horizontal="center" vertical="center" textRotation="90" wrapText="1"/>
    </xf>
    <xf numFmtId="0" fontId="1" fillId="0" borderId="38" xfId="0" applyFont="1" applyBorder="1" applyAlignment="1">
      <alignment horizontal="center" vertical="center" textRotation="90" wrapText="1"/>
    </xf>
    <xf numFmtId="0" fontId="1" fillId="0" borderId="39" xfId="0" applyFont="1" applyBorder="1" applyAlignment="1">
      <alignment horizontal="center" vertical="center" textRotation="90" wrapText="1"/>
    </xf>
    <xf numFmtId="0" fontId="1" fillId="0" borderId="13" xfId="0" applyFont="1" applyBorder="1" applyAlignment="1">
      <alignment horizontal="center" vertical="center" textRotation="90" wrapText="1"/>
    </xf>
    <xf numFmtId="0" fontId="1" fillId="0" borderId="24" xfId="0" applyFont="1" applyBorder="1" applyAlignment="1">
      <alignment horizontal="center" vertical="center" textRotation="90" wrapText="1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6" fillId="6" borderId="28" xfId="0" applyFont="1" applyFill="1" applyBorder="1" applyAlignment="1" applyProtection="1">
      <alignment horizontal="left" vertical="center" wrapText="1"/>
      <protection locked="0"/>
    </xf>
    <xf numFmtId="0" fontId="16" fillId="6" borderId="27" xfId="0" applyFont="1" applyFill="1" applyBorder="1" applyAlignment="1" applyProtection="1">
      <alignment horizontal="left" vertical="center" wrapText="1"/>
      <protection locked="0"/>
    </xf>
    <xf numFmtId="0" fontId="16" fillId="6" borderId="32" xfId="0" applyFont="1" applyFill="1" applyBorder="1" applyAlignment="1" applyProtection="1">
      <alignment horizontal="left" vertical="center" wrapText="1"/>
      <protection locked="0"/>
    </xf>
    <xf numFmtId="0" fontId="1" fillId="0" borderId="20" xfId="0" applyFont="1" applyBorder="1" applyAlignment="1" applyProtection="1">
      <alignment horizontal="left" wrapText="1"/>
      <protection locked="0"/>
    </xf>
    <xf numFmtId="0" fontId="1" fillId="0" borderId="21" xfId="0" applyFont="1" applyBorder="1" applyAlignment="1" applyProtection="1">
      <alignment horizontal="left" wrapText="1"/>
      <protection locked="0"/>
    </xf>
    <xf numFmtId="0" fontId="1" fillId="0" borderId="30" xfId="0" applyFont="1" applyBorder="1" applyAlignment="1">
      <alignment horizontal="center" vertical="center" textRotation="90" wrapText="1"/>
    </xf>
    <xf numFmtId="0" fontId="1" fillId="0" borderId="31" xfId="0" applyFont="1" applyBorder="1" applyAlignment="1">
      <alignment horizontal="center" vertical="center" textRotation="90" wrapText="1"/>
    </xf>
    <xf numFmtId="0" fontId="1" fillId="0" borderId="34" xfId="0" applyFont="1" applyBorder="1" applyAlignment="1">
      <alignment horizontal="center" vertical="center" textRotation="90" wrapText="1"/>
    </xf>
    <xf numFmtId="0" fontId="1" fillId="0" borderId="35" xfId="0" applyFont="1" applyBorder="1" applyAlignment="1">
      <alignment horizontal="center" vertical="center" textRotation="90" wrapText="1"/>
    </xf>
    <xf numFmtId="0" fontId="4" fillId="0" borderId="0" xfId="0" applyFont="1" applyAlignment="1" applyProtection="1">
      <alignment horizontal="left" vertical="center" wrapText="1"/>
      <protection locked="0"/>
    </xf>
    <xf numFmtId="0" fontId="1" fillId="0" borderId="23" xfId="0" applyFont="1" applyBorder="1" applyAlignment="1" applyProtection="1">
      <alignment horizontal="left" wrapText="1"/>
      <protection locked="0"/>
    </xf>
    <xf numFmtId="0" fontId="4" fillId="2" borderId="12" xfId="0" applyFont="1" applyFill="1" applyBorder="1" applyAlignment="1" applyProtection="1">
      <alignment horizontal="left" vertical="center" wrapText="1"/>
      <protection locked="0"/>
    </xf>
    <xf numFmtId="0" fontId="4" fillId="2" borderId="0" xfId="0" applyFont="1" applyFill="1" applyAlignment="1" applyProtection="1">
      <alignment horizontal="left" vertical="center" wrapText="1"/>
      <protection locked="0"/>
    </xf>
    <xf numFmtId="0" fontId="4" fillId="2" borderId="23" xfId="0" applyFont="1" applyFill="1" applyBorder="1" applyAlignment="1" applyProtection="1">
      <alignment horizontal="left" vertical="center" wrapText="1"/>
      <protection locked="0"/>
    </xf>
    <xf numFmtId="0" fontId="10" fillId="3" borderId="47" xfId="0" applyFont="1" applyFill="1" applyBorder="1" applyAlignment="1">
      <alignment horizontal="center"/>
    </xf>
    <xf numFmtId="0" fontId="10" fillId="3" borderId="48" xfId="0" applyFont="1" applyFill="1" applyBorder="1" applyAlignment="1">
      <alignment horizontal="center"/>
    </xf>
    <xf numFmtId="0" fontId="10" fillId="3" borderId="49" xfId="0" applyFont="1" applyFill="1" applyBorder="1" applyAlignment="1">
      <alignment horizontal="center"/>
    </xf>
    <xf numFmtId="0" fontId="19" fillId="5" borderId="54" xfId="0" applyFont="1" applyFill="1" applyBorder="1" applyAlignment="1" applyProtection="1">
      <alignment horizontal="left" vertical="center" wrapText="1"/>
      <protection locked="0"/>
    </xf>
    <xf numFmtId="0" fontId="19" fillId="5" borderId="62" xfId="0" applyFont="1" applyFill="1" applyBorder="1" applyAlignment="1" applyProtection="1">
      <alignment horizontal="left" vertical="center" wrapText="1"/>
      <protection locked="0"/>
    </xf>
    <xf numFmtId="0" fontId="12" fillId="0" borderId="71" xfId="0" applyFont="1" applyBorder="1" applyAlignment="1">
      <alignment horizontal="right"/>
    </xf>
    <xf numFmtId="0" fontId="12" fillId="0" borderId="72" xfId="0" applyFont="1" applyBorder="1" applyAlignment="1">
      <alignment horizontal="right"/>
    </xf>
    <xf numFmtId="0" fontId="12" fillId="0" borderId="73" xfId="0" applyFont="1" applyBorder="1" applyAlignment="1">
      <alignment horizontal="right"/>
    </xf>
    <xf numFmtId="1" fontId="12" fillId="0" borderId="69" xfId="0" applyNumberFormat="1" applyFont="1" applyBorder="1" applyAlignment="1" applyProtection="1">
      <alignment horizontal="center"/>
      <protection locked="0"/>
    </xf>
    <xf numFmtId="1" fontId="12" fillId="0" borderId="70" xfId="0" applyNumberFormat="1" applyFont="1" applyBorder="1" applyAlignment="1" applyProtection="1">
      <alignment horizontal="center"/>
      <protection locked="0"/>
    </xf>
    <xf numFmtId="0" fontId="1" fillId="3" borderId="44" xfId="0" applyFont="1" applyFill="1" applyBorder="1" applyAlignment="1" applyProtection="1">
      <alignment horizontal="center" wrapText="1"/>
      <protection locked="0"/>
    </xf>
    <xf numFmtId="0" fontId="9" fillId="3" borderId="45" xfId="0" applyFont="1" applyFill="1" applyBorder="1" applyAlignment="1" applyProtection="1">
      <alignment horizontal="center" wrapText="1"/>
      <protection locked="0"/>
    </xf>
    <xf numFmtId="0" fontId="1" fillId="3" borderId="45" xfId="0" applyFont="1" applyFill="1" applyBorder="1" applyAlignment="1">
      <alignment horizontal="center" vertical="center" wrapText="1"/>
    </xf>
    <xf numFmtId="0" fontId="1" fillId="3" borderId="46" xfId="0" applyFont="1" applyFill="1" applyBorder="1" applyAlignment="1">
      <alignment horizontal="center" vertic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colors>
    <mruColors>
      <color rgb="FF009E47"/>
      <color rgb="FF00AC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11" Type="http://schemas.openxmlformats.org/officeDocument/2006/relationships/customXml" Target="../customXml/item4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266700</xdr:colOff>
      <xdr:row>0</xdr:row>
      <xdr:rowOff>66675</xdr:rowOff>
    </xdr:from>
    <xdr:to>
      <xdr:col>12</xdr:col>
      <xdr:colOff>448691</xdr:colOff>
      <xdr:row>2</xdr:row>
      <xdr:rowOff>64770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4383882B-C4AF-43B6-BF10-B229337D1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96500" y="66675"/>
          <a:ext cx="1191641" cy="436245"/>
        </a:xfrm>
        <a:prstGeom prst="rect">
          <a:avLst/>
        </a:prstGeom>
      </xdr:spPr>
    </xdr:pic>
    <xdr:clientData/>
  </xdr:twoCellAnchor>
  <xdr:oneCellAnchor>
    <xdr:from>
      <xdr:col>10</xdr:col>
      <xdr:colOff>266700</xdr:colOff>
      <xdr:row>23</xdr:row>
      <xdr:rowOff>66675</xdr:rowOff>
    </xdr:from>
    <xdr:ext cx="1191641" cy="436245"/>
    <xdr:pic>
      <xdr:nvPicPr>
        <xdr:cNvPr id="2" name="Image 1">
          <a:extLst>
            <a:ext uri="{FF2B5EF4-FFF2-40B4-BE49-F238E27FC236}">
              <a16:creationId xmlns:a16="http://schemas.microsoft.com/office/drawing/2014/main" id="{59031313-E69D-47DD-B71B-CA1B4C775C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96500" y="66675"/>
          <a:ext cx="1191641" cy="43624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266700</xdr:colOff>
      <xdr:row>0</xdr:row>
      <xdr:rowOff>66675</xdr:rowOff>
    </xdr:from>
    <xdr:to>
      <xdr:col>10</xdr:col>
      <xdr:colOff>10541</xdr:colOff>
      <xdr:row>2</xdr:row>
      <xdr:rowOff>64770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1B3D3FF-4733-4E47-88A6-337BFC89B6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96500" y="66675"/>
          <a:ext cx="1191641" cy="436245"/>
        </a:xfrm>
        <a:prstGeom prst="rect">
          <a:avLst/>
        </a:prstGeom>
      </xdr:spPr>
    </xdr:pic>
    <xdr:clientData/>
  </xdr:twoCellAnchor>
  <xdr:oneCellAnchor>
    <xdr:from>
      <xdr:col>8</xdr:col>
      <xdr:colOff>266700</xdr:colOff>
      <xdr:row>23</xdr:row>
      <xdr:rowOff>66675</xdr:rowOff>
    </xdr:from>
    <xdr:ext cx="1191641" cy="436245"/>
    <xdr:pic>
      <xdr:nvPicPr>
        <xdr:cNvPr id="3" name="Image 2">
          <a:extLst>
            <a:ext uri="{FF2B5EF4-FFF2-40B4-BE49-F238E27FC236}">
              <a16:creationId xmlns:a16="http://schemas.microsoft.com/office/drawing/2014/main" id="{4002D348-26FB-4819-BB7F-8B77CA576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96500" y="8201025"/>
          <a:ext cx="1191641" cy="436245"/>
        </a:xfrm>
        <a:prstGeom prst="rect">
          <a:avLst/>
        </a:prstGeom>
      </xdr:spPr>
    </xdr:pic>
    <xdr:clientData/>
  </xdr:one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61D74-5E25-49D3-9333-1C80D0238607}">
  <dimension ref="A1:M50"/>
  <sheetViews>
    <sheetView showZeros="0" tabSelected="1" zoomScaleNormal="100" zoomScaleSheetLayoutView="100" workbookViewId="0">
      <selection activeCell="B3" sqref="B3:J3"/>
    </sheetView>
  </sheetViews>
  <sheetFormatPr baseColWidth="10" defaultRowHeight="12.75" x14ac:dyDescent="0.2"/>
  <cols>
    <col min="1" max="1" width="18.42578125" customWidth="1"/>
    <col min="2" max="2" width="20" customWidth="1"/>
    <col min="3" max="3" width="13.7109375" style="15" customWidth="1"/>
    <col min="4" max="7" width="12.42578125" style="15" customWidth="1"/>
    <col min="8" max="8" width="15" style="15" customWidth="1"/>
    <col min="9" max="9" width="14.140625" style="15" customWidth="1"/>
    <col min="10" max="10" width="16.42578125" style="15" customWidth="1"/>
    <col min="11" max="13" width="7.5703125" style="15" customWidth="1"/>
    <col min="14" max="14" width="15.7109375" customWidth="1"/>
  </cols>
  <sheetData>
    <row r="1" spans="1:13" ht="20.25" x14ac:dyDescent="0.3">
      <c r="A1" s="185" t="s">
        <v>23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</row>
    <row r="2" spans="1:13" ht="14.25" x14ac:dyDescent="0.2">
      <c r="A2" s="186" t="s">
        <v>17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</row>
    <row r="3" spans="1:13" ht="27.75" customHeight="1" x14ac:dyDescent="0.3">
      <c r="A3" s="37" t="s">
        <v>35</v>
      </c>
      <c r="B3" s="187"/>
      <c r="C3" s="187"/>
      <c r="D3" s="187"/>
      <c r="E3" s="187"/>
      <c r="F3" s="187"/>
      <c r="G3" s="187"/>
      <c r="H3" s="187"/>
      <c r="I3" s="187"/>
      <c r="J3" s="187"/>
      <c r="K3" s="188" t="s">
        <v>34</v>
      </c>
      <c r="L3" s="189"/>
      <c r="M3" s="189"/>
    </row>
    <row r="4" spans="1:13" ht="6.75" customHeight="1" x14ac:dyDescent="0.3">
      <c r="A4" s="28"/>
      <c r="B4" s="29"/>
      <c r="C4" s="29"/>
      <c r="D4" s="29"/>
      <c r="E4" s="29"/>
      <c r="F4" s="29"/>
      <c r="G4" s="29"/>
      <c r="H4" s="29"/>
      <c r="I4" s="29"/>
      <c r="J4" s="29"/>
      <c r="K4" s="30"/>
      <c r="L4" s="31"/>
      <c r="M4" s="31"/>
    </row>
    <row r="5" spans="1:13" ht="93.75" customHeight="1" x14ac:dyDescent="0.2">
      <c r="A5" s="209" t="s">
        <v>42</v>
      </c>
      <c r="B5" s="210"/>
      <c r="C5" s="210"/>
      <c r="D5" s="210"/>
      <c r="E5" s="211"/>
      <c r="F5" s="194" t="s">
        <v>54</v>
      </c>
      <c r="G5" s="195"/>
      <c r="H5" s="195"/>
      <c r="I5" s="196"/>
      <c r="J5" s="79" t="s">
        <v>32</v>
      </c>
      <c r="K5" s="194" t="s">
        <v>33</v>
      </c>
      <c r="L5" s="195"/>
      <c r="M5" s="197"/>
    </row>
    <row r="6" spans="1:13" s="101" customFormat="1" ht="20.25" customHeight="1" x14ac:dyDescent="0.2">
      <c r="A6" s="173" t="s">
        <v>47</v>
      </c>
      <c r="B6" s="174"/>
      <c r="C6" s="86">
        <v>41146</v>
      </c>
      <c r="D6" s="87">
        <v>42247</v>
      </c>
      <c r="E6" s="88">
        <v>1</v>
      </c>
      <c r="F6" s="89" t="s">
        <v>46</v>
      </c>
      <c r="G6" s="115">
        <v>42247</v>
      </c>
      <c r="H6" s="90" t="s">
        <v>45</v>
      </c>
      <c r="I6" s="91" t="s">
        <v>45</v>
      </c>
      <c r="J6" s="92"/>
      <c r="K6" s="80" t="b">
        <v>1</v>
      </c>
      <c r="L6" s="81" t="b">
        <v>0</v>
      </c>
      <c r="M6" s="82" t="b">
        <v>0</v>
      </c>
    </row>
    <row r="7" spans="1:13" s="101" customFormat="1" ht="17.25" customHeight="1" x14ac:dyDescent="0.2">
      <c r="A7" s="171" t="s">
        <v>48</v>
      </c>
      <c r="B7" s="172"/>
      <c r="C7" s="93">
        <v>42614</v>
      </c>
      <c r="D7" s="94">
        <v>44742</v>
      </c>
      <c r="E7" s="95">
        <v>1</v>
      </c>
      <c r="F7" s="96" t="s">
        <v>45</v>
      </c>
      <c r="G7" s="97"/>
      <c r="H7" s="98" t="s">
        <v>46</v>
      </c>
      <c r="I7" s="99" t="s">
        <v>45</v>
      </c>
      <c r="J7" s="100">
        <v>71</v>
      </c>
      <c r="K7" s="83" t="b">
        <v>0</v>
      </c>
      <c r="L7" s="84" t="b">
        <v>1</v>
      </c>
      <c r="M7" s="85" t="b">
        <v>0</v>
      </c>
    </row>
    <row r="8" spans="1:13" s="1" customFormat="1" ht="52.5" customHeight="1" x14ac:dyDescent="0.2">
      <c r="A8" s="199" t="s">
        <v>44</v>
      </c>
      <c r="B8" s="200"/>
      <c r="C8" s="4" t="s">
        <v>4</v>
      </c>
      <c r="D8" s="65" t="s">
        <v>5</v>
      </c>
      <c r="E8" s="5" t="s">
        <v>3</v>
      </c>
      <c r="F8" s="207" t="s">
        <v>28</v>
      </c>
      <c r="G8" s="208"/>
      <c r="H8" s="5" t="s">
        <v>25</v>
      </c>
      <c r="I8" s="72" t="s">
        <v>27</v>
      </c>
      <c r="J8" s="32" t="s">
        <v>24</v>
      </c>
      <c r="K8" s="201" t="s">
        <v>31</v>
      </c>
      <c r="L8" s="203" t="s">
        <v>29</v>
      </c>
      <c r="M8" s="205" t="s">
        <v>30</v>
      </c>
    </row>
    <row r="9" spans="1:13" s="1" customFormat="1" ht="27" customHeight="1" x14ac:dyDescent="0.2">
      <c r="A9" s="212"/>
      <c r="B9" s="213"/>
      <c r="C9" s="21"/>
      <c r="D9" s="66"/>
      <c r="E9" s="22"/>
      <c r="F9" s="131" t="s">
        <v>43</v>
      </c>
      <c r="G9" s="64" t="s">
        <v>26</v>
      </c>
      <c r="H9" s="130" t="s">
        <v>43</v>
      </c>
      <c r="I9" s="132" t="s">
        <v>43</v>
      </c>
      <c r="J9" s="33" t="s">
        <v>6</v>
      </c>
      <c r="K9" s="202"/>
      <c r="L9" s="204"/>
      <c r="M9" s="206"/>
    </row>
    <row r="10" spans="1:13" s="2" customFormat="1" ht="26.25" customHeight="1" x14ac:dyDescent="0.2">
      <c r="A10" s="169"/>
      <c r="B10" s="170"/>
      <c r="C10" s="102"/>
      <c r="D10" s="103"/>
      <c r="E10" s="104"/>
      <c r="F10" s="105"/>
      <c r="G10" s="106"/>
      <c r="H10" s="107"/>
      <c r="I10" s="106"/>
      <c r="J10" s="39" t="str">
        <f>IF(AND(F10="non", H10="oui",I10="non"),ROUND((_xlfn.DAYS(D10,C10))/30*4,0)/4,"")</f>
        <v/>
      </c>
      <c r="K10" s="76" t="b">
        <v>0</v>
      </c>
      <c r="L10" s="77" t="b">
        <v>0</v>
      </c>
      <c r="M10" s="78" t="b">
        <v>0</v>
      </c>
    </row>
    <row r="11" spans="1:13" s="2" customFormat="1" ht="26.25" customHeight="1" x14ac:dyDescent="0.2">
      <c r="A11" s="153"/>
      <c r="B11" s="154"/>
      <c r="C11" s="20"/>
      <c r="D11" s="68"/>
      <c r="E11" s="70"/>
      <c r="F11" s="27"/>
      <c r="G11" s="63"/>
      <c r="H11" s="46"/>
      <c r="I11" s="63"/>
      <c r="J11" s="40" t="str">
        <f t="shared" ref="J11:J22" si="0">IF(AND(F11="non", H11="oui",I11="non"),ROUND((_xlfn.DAYS(D11,C11))/30*4,0)/4,"")</f>
        <v/>
      </c>
      <c r="K11" s="56" t="b">
        <v>0</v>
      </c>
      <c r="L11" s="60" t="b">
        <v>0</v>
      </c>
      <c r="M11" s="35" t="b">
        <v>0</v>
      </c>
    </row>
    <row r="12" spans="1:13" s="2" customFormat="1" ht="26.25" customHeight="1" x14ac:dyDescent="0.2">
      <c r="A12" s="151"/>
      <c r="B12" s="152"/>
      <c r="C12" s="16"/>
      <c r="D12" s="67"/>
      <c r="E12" s="69"/>
      <c r="F12" s="26"/>
      <c r="G12" s="62"/>
      <c r="H12" s="38"/>
      <c r="I12" s="62"/>
      <c r="J12" s="41" t="str">
        <f>IF(AND(F12="non", H12="oui",I12="non"),ROUND((_xlfn.DAYS(D12,C12))/30*4,0)/4,"")</f>
        <v/>
      </c>
      <c r="K12" s="57" t="b">
        <v>0</v>
      </c>
      <c r="L12" s="61" t="b">
        <v>0</v>
      </c>
      <c r="M12" s="36" t="b">
        <v>0</v>
      </c>
    </row>
    <row r="13" spans="1:13" s="2" customFormat="1" ht="26.25" customHeight="1" x14ac:dyDescent="0.2">
      <c r="A13" s="153"/>
      <c r="B13" s="154"/>
      <c r="C13" s="20"/>
      <c r="D13" s="68"/>
      <c r="E13" s="70"/>
      <c r="F13" s="27"/>
      <c r="G13" s="63"/>
      <c r="H13" s="46"/>
      <c r="I13" s="63"/>
      <c r="J13" s="42" t="str">
        <f t="shared" si="0"/>
        <v/>
      </c>
      <c r="K13" s="58" t="b">
        <v>0</v>
      </c>
      <c r="L13" s="60" t="b">
        <v>0</v>
      </c>
      <c r="M13" s="35" t="b">
        <v>0</v>
      </c>
    </row>
    <row r="14" spans="1:13" s="2" customFormat="1" ht="26.25" customHeight="1" x14ac:dyDescent="0.2">
      <c r="A14" s="151"/>
      <c r="B14" s="152"/>
      <c r="C14" s="16"/>
      <c r="D14" s="67"/>
      <c r="E14" s="69"/>
      <c r="F14" s="26"/>
      <c r="G14" s="62"/>
      <c r="H14" s="38"/>
      <c r="I14" s="62"/>
      <c r="J14" s="41" t="str">
        <f t="shared" si="0"/>
        <v/>
      </c>
      <c r="K14" s="55" t="b">
        <v>0</v>
      </c>
      <c r="L14" s="59" t="b">
        <v>0</v>
      </c>
      <c r="M14" s="34" t="b">
        <v>0</v>
      </c>
    </row>
    <row r="15" spans="1:13" s="2" customFormat="1" ht="26.25" customHeight="1" x14ac:dyDescent="0.2">
      <c r="A15" s="153"/>
      <c r="B15" s="154"/>
      <c r="C15" s="20"/>
      <c r="D15" s="68"/>
      <c r="E15" s="70"/>
      <c r="F15" s="27"/>
      <c r="G15" s="63"/>
      <c r="H15" s="46"/>
      <c r="I15" s="63"/>
      <c r="J15" s="42" t="str">
        <f t="shared" si="0"/>
        <v/>
      </c>
      <c r="K15" s="58" t="b">
        <v>0</v>
      </c>
      <c r="L15" s="60" t="b">
        <v>0</v>
      </c>
      <c r="M15" s="35" t="b">
        <v>0</v>
      </c>
    </row>
    <row r="16" spans="1:13" s="2" customFormat="1" ht="26.25" customHeight="1" x14ac:dyDescent="0.2">
      <c r="A16" s="151"/>
      <c r="B16" s="152"/>
      <c r="C16" s="3"/>
      <c r="D16" s="67"/>
      <c r="E16" s="69"/>
      <c r="F16" s="26"/>
      <c r="G16" s="62"/>
      <c r="H16" s="38"/>
      <c r="I16" s="62"/>
      <c r="J16" s="41" t="str">
        <f t="shared" si="0"/>
        <v/>
      </c>
      <c r="K16" s="55" t="b">
        <v>0</v>
      </c>
      <c r="L16" s="59" t="b">
        <v>0</v>
      </c>
      <c r="M16" s="34" t="b">
        <v>0</v>
      </c>
    </row>
    <row r="17" spans="1:13" s="2" customFormat="1" ht="26.25" customHeight="1" x14ac:dyDescent="0.2">
      <c r="A17" s="153"/>
      <c r="B17" s="154"/>
      <c r="C17" s="13"/>
      <c r="D17" s="68"/>
      <c r="E17" s="70"/>
      <c r="F17" s="27"/>
      <c r="G17" s="63"/>
      <c r="H17" s="46"/>
      <c r="I17" s="63"/>
      <c r="J17" s="42" t="str">
        <f t="shared" si="0"/>
        <v/>
      </c>
      <c r="K17" s="58" t="b">
        <v>0</v>
      </c>
      <c r="L17" s="60" t="b">
        <v>0</v>
      </c>
      <c r="M17" s="35" t="b">
        <v>0</v>
      </c>
    </row>
    <row r="18" spans="1:13" s="2" customFormat="1" ht="26.25" customHeight="1" x14ac:dyDescent="0.2">
      <c r="A18" s="151"/>
      <c r="B18" s="152"/>
      <c r="C18" s="3"/>
      <c r="D18" s="67"/>
      <c r="E18" s="69"/>
      <c r="F18" s="26"/>
      <c r="G18" s="62"/>
      <c r="H18" s="38"/>
      <c r="I18" s="62"/>
      <c r="J18" s="41" t="str">
        <f t="shared" si="0"/>
        <v/>
      </c>
      <c r="K18" s="55" t="b">
        <v>0</v>
      </c>
      <c r="L18" s="59" t="b">
        <v>0</v>
      </c>
      <c r="M18" s="34" t="b">
        <v>0</v>
      </c>
    </row>
    <row r="19" spans="1:13" s="2" customFormat="1" ht="26.25" customHeight="1" x14ac:dyDescent="0.2">
      <c r="A19" s="153"/>
      <c r="B19" s="154"/>
      <c r="C19" s="13"/>
      <c r="D19" s="68"/>
      <c r="E19" s="70"/>
      <c r="F19" s="27"/>
      <c r="G19" s="63"/>
      <c r="H19" s="46"/>
      <c r="I19" s="63"/>
      <c r="J19" s="42" t="str">
        <f t="shared" si="0"/>
        <v/>
      </c>
      <c r="K19" s="58" t="b">
        <v>0</v>
      </c>
      <c r="L19" s="60" t="b">
        <v>0</v>
      </c>
      <c r="M19" s="35" t="b">
        <v>0</v>
      </c>
    </row>
    <row r="20" spans="1:13" s="2" customFormat="1" ht="26.25" customHeight="1" x14ac:dyDescent="0.2">
      <c r="A20" s="151"/>
      <c r="B20" s="152"/>
      <c r="C20" s="3"/>
      <c r="D20" s="67"/>
      <c r="E20" s="69"/>
      <c r="F20" s="26"/>
      <c r="G20" s="62"/>
      <c r="H20" s="38"/>
      <c r="I20" s="62"/>
      <c r="J20" s="41" t="str">
        <f t="shared" si="0"/>
        <v/>
      </c>
      <c r="K20" s="55" t="b">
        <v>0</v>
      </c>
      <c r="L20" s="59" t="b">
        <v>0</v>
      </c>
      <c r="M20" s="34" t="b">
        <v>0</v>
      </c>
    </row>
    <row r="21" spans="1:13" s="2" customFormat="1" ht="26.25" customHeight="1" x14ac:dyDescent="0.2">
      <c r="A21" s="153"/>
      <c r="B21" s="154"/>
      <c r="C21" s="13"/>
      <c r="D21" s="68"/>
      <c r="E21" s="70"/>
      <c r="F21" s="27"/>
      <c r="G21" s="63"/>
      <c r="H21" s="46"/>
      <c r="I21" s="63"/>
      <c r="J21" s="42" t="str">
        <f t="shared" si="0"/>
        <v/>
      </c>
      <c r="K21" s="58" t="b">
        <v>0</v>
      </c>
      <c r="L21" s="60" t="b">
        <v>0</v>
      </c>
      <c r="M21" s="35" t="b">
        <v>0</v>
      </c>
    </row>
    <row r="22" spans="1:13" s="2" customFormat="1" ht="26.25" customHeight="1" x14ac:dyDescent="0.2">
      <c r="A22" s="155"/>
      <c r="B22" s="156"/>
      <c r="C22" s="108"/>
      <c r="D22" s="109"/>
      <c r="E22" s="110"/>
      <c r="F22" s="111"/>
      <c r="G22" s="112"/>
      <c r="H22" s="113"/>
      <c r="I22" s="112"/>
      <c r="J22" s="114" t="str">
        <f t="shared" si="0"/>
        <v/>
      </c>
      <c r="K22" s="73" t="b">
        <v>0</v>
      </c>
      <c r="L22" s="74" t="b">
        <v>0</v>
      </c>
      <c r="M22" s="75" t="b">
        <v>0</v>
      </c>
    </row>
    <row r="23" spans="1:13" s="2" customFormat="1" ht="26.25" customHeight="1" x14ac:dyDescent="0.35">
      <c r="A23" s="193"/>
      <c r="B23" s="193"/>
      <c r="C23" s="193"/>
      <c r="D23" s="193"/>
      <c r="E23" s="193"/>
      <c r="F23" s="193"/>
      <c r="G23" s="193"/>
      <c r="H23" s="193"/>
      <c r="I23" s="193"/>
      <c r="J23" s="193"/>
      <c r="K23" s="193" t="b">
        <v>0</v>
      </c>
      <c r="L23" s="193" t="b">
        <v>0</v>
      </c>
      <c r="M23" s="193" t="b">
        <v>0</v>
      </c>
    </row>
    <row r="24" spans="1:13" s="2" customFormat="1" ht="26.25" customHeight="1" x14ac:dyDescent="0.35">
      <c r="A24" s="193" t="s">
        <v>36</v>
      </c>
      <c r="B24" s="193"/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93"/>
    </row>
    <row r="25" spans="1:13" s="2" customFormat="1" ht="26.25" customHeight="1" x14ac:dyDescent="0.2">
      <c r="A25" s="198" t="s">
        <v>17</v>
      </c>
      <c r="B25" s="198"/>
      <c r="C25" s="198"/>
      <c r="D25" s="198"/>
      <c r="E25" s="198"/>
      <c r="F25" s="198"/>
      <c r="G25" s="198"/>
      <c r="H25" s="198"/>
      <c r="I25" s="198"/>
      <c r="J25" s="198"/>
      <c r="K25" s="198"/>
      <c r="L25" s="198"/>
      <c r="M25" s="198"/>
    </row>
    <row r="26" spans="1:13" s="2" customFormat="1" ht="26.25" customHeight="1" x14ac:dyDescent="0.3">
      <c r="A26" s="37" t="s">
        <v>35</v>
      </c>
      <c r="B26" s="187">
        <f>B3</f>
        <v>0</v>
      </c>
      <c r="C26" s="187"/>
      <c r="D26" s="187"/>
      <c r="E26" s="187"/>
      <c r="F26" s="187"/>
      <c r="G26" s="187"/>
      <c r="H26" s="187"/>
      <c r="I26" s="187"/>
      <c r="J26" s="187"/>
      <c r="K26" s="188" t="str">
        <f>K3</f>
        <v>Version: juin 2025</v>
      </c>
      <c r="L26" s="189"/>
      <c r="M26" s="189"/>
    </row>
    <row r="27" spans="1:13" s="2" customFormat="1" ht="19.5" customHeight="1" x14ac:dyDescent="0.3">
      <c r="A27" s="37"/>
      <c r="B27" s="29"/>
      <c r="C27" s="29"/>
      <c r="D27" s="29"/>
      <c r="E27" s="29"/>
      <c r="F27" s="29"/>
      <c r="G27" s="29"/>
      <c r="H27" s="29"/>
      <c r="I27" s="29"/>
      <c r="J27" s="29"/>
      <c r="K27" s="30"/>
      <c r="L27" s="31"/>
      <c r="M27" s="31"/>
    </row>
    <row r="28" spans="1:13" x14ac:dyDescent="0.2">
      <c r="A28" s="136" t="s">
        <v>41</v>
      </c>
      <c r="B28" s="137"/>
      <c r="C28" s="137"/>
      <c r="D28" s="137"/>
      <c r="E28" s="137"/>
      <c r="F28" s="137"/>
      <c r="G28" s="137"/>
      <c r="H28" s="137"/>
      <c r="I28" s="137"/>
      <c r="J28" s="137"/>
      <c r="K28" s="137"/>
      <c r="L28" s="137"/>
      <c r="M28" s="138"/>
    </row>
    <row r="29" spans="1:13" x14ac:dyDescent="0.2">
      <c r="A29" s="139"/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1"/>
    </row>
    <row r="30" spans="1:13" x14ac:dyDescent="0.2">
      <c r="A30" s="139"/>
      <c r="B30" s="140"/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1"/>
    </row>
    <row r="31" spans="1:13" x14ac:dyDescent="0.2">
      <c r="A31" s="139"/>
      <c r="B31" s="140"/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1"/>
    </row>
    <row r="32" spans="1:13" x14ac:dyDescent="0.2">
      <c r="A32" s="139"/>
      <c r="B32" s="140"/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1"/>
    </row>
    <row r="33" spans="1:13" x14ac:dyDescent="0.2">
      <c r="A33" s="139"/>
      <c r="B33" s="140"/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141"/>
    </row>
    <row r="34" spans="1:13" x14ac:dyDescent="0.2">
      <c r="A34" s="139"/>
      <c r="B34" s="140"/>
      <c r="C34" s="140"/>
      <c r="D34" s="140"/>
      <c r="E34" s="140"/>
      <c r="F34" s="140"/>
      <c r="G34" s="140"/>
      <c r="H34" s="140"/>
      <c r="I34" s="140"/>
      <c r="J34" s="140"/>
      <c r="K34" s="140"/>
      <c r="L34" s="140"/>
      <c r="M34" s="141"/>
    </row>
    <row r="35" spans="1:13" ht="10.5" customHeight="1" x14ac:dyDescent="0.2">
      <c r="A35" s="139"/>
      <c r="B35" s="140"/>
      <c r="C35" s="140"/>
      <c r="D35" s="140"/>
      <c r="E35" s="140"/>
      <c r="F35" s="140"/>
      <c r="G35" s="140"/>
      <c r="H35" s="140"/>
      <c r="I35" s="140"/>
      <c r="J35" s="140"/>
      <c r="K35" s="140"/>
      <c r="L35" s="140"/>
      <c r="M35" s="141"/>
    </row>
    <row r="36" spans="1:13" x14ac:dyDescent="0.2">
      <c r="A36" s="142"/>
      <c r="B36" s="143"/>
      <c r="C36" s="143"/>
      <c r="D36" s="143"/>
      <c r="E36" s="143"/>
      <c r="F36" s="143"/>
      <c r="G36" s="143"/>
      <c r="H36" s="143"/>
      <c r="I36" s="143"/>
      <c r="J36" s="143"/>
      <c r="K36" s="143"/>
      <c r="L36" s="143"/>
      <c r="M36" s="144"/>
    </row>
    <row r="37" spans="1:13" ht="5.25" customHeight="1" x14ac:dyDescent="0.2">
      <c r="A37" s="190"/>
      <c r="B37" s="191"/>
      <c r="C37" s="191"/>
      <c r="D37" s="191"/>
      <c r="E37" s="191"/>
      <c r="F37" s="191"/>
      <c r="G37" s="191"/>
      <c r="H37" s="191"/>
      <c r="I37" s="191"/>
      <c r="J37" s="191"/>
      <c r="K37" s="191"/>
      <c r="L37" s="191"/>
      <c r="M37" s="192"/>
    </row>
    <row r="38" spans="1:13" s="1" customFormat="1" ht="19.5" customHeight="1" x14ac:dyDescent="0.2">
      <c r="A38" s="165" t="s">
        <v>1</v>
      </c>
      <c r="B38" s="166"/>
      <c r="C38" s="11"/>
      <c r="D38" s="167" t="s">
        <v>37</v>
      </c>
      <c r="E38" s="167"/>
      <c r="F38" s="167"/>
      <c r="G38" s="167"/>
      <c r="H38" s="167"/>
      <c r="I38" s="167"/>
      <c r="J38" s="167"/>
      <c r="K38" s="167"/>
      <c r="L38" s="167"/>
      <c r="M38" s="168"/>
    </row>
    <row r="39" spans="1:13" ht="67.5" customHeight="1" x14ac:dyDescent="0.2">
      <c r="A39" s="6" t="s">
        <v>9</v>
      </c>
      <c r="B39" s="7" t="s">
        <v>11</v>
      </c>
      <c r="C39" s="14" t="s">
        <v>10</v>
      </c>
      <c r="D39" s="179" t="s">
        <v>8</v>
      </c>
      <c r="E39" s="179"/>
      <c r="F39" s="179"/>
      <c r="G39" s="179"/>
      <c r="H39" s="179"/>
      <c r="I39" s="179"/>
      <c r="J39" s="179"/>
      <c r="K39" s="180" t="s">
        <v>22</v>
      </c>
      <c r="L39" s="180"/>
      <c r="M39" s="181"/>
    </row>
    <row r="40" spans="1:13" ht="17.25" customHeight="1" x14ac:dyDescent="0.2">
      <c r="A40" s="9" t="s">
        <v>12</v>
      </c>
      <c r="B40" s="8">
        <v>0.5</v>
      </c>
      <c r="C40" s="12">
        <v>24</v>
      </c>
      <c r="D40" s="182">
        <f>SUMIFS($J$10:$J$22,$E$10:$E$22,"&gt;=50%")</f>
        <v>0</v>
      </c>
      <c r="E40" s="182"/>
      <c r="F40" s="182"/>
      <c r="G40" s="182"/>
      <c r="H40" s="182"/>
      <c r="I40" s="182"/>
      <c r="J40" s="182"/>
      <c r="K40" s="183">
        <f>D40/C40*100</f>
        <v>0</v>
      </c>
      <c r="L40" s="183"/>
      <c r="M40" s="184"/>
    </row>
    <row r="41" spans="1:13" ht="17.25" customHeight="1" x14ac:dyDescent="0.2">
      <c r="A41" s="10" t="s">
        <v>13</v>
      </c>
      <c r="B41" s="8">
        <v>0.4</v>
      </c>
      <c r="C41" s="12">
        <v>30</v>
      </c>
      <c r="D41" s="182">
        <f>SUMIFS($J$10:$J$22,$E$10:$E$22,"&gt;=40%",$E$10:$E$22,"&lt;50%")</f>
        <v>0</v>
      </c>
      <c r="E41" s="182"/>
      <c r="F41" s="182"/>
      <c r="G41" s="182"/>
      <c r="H41" s="182"/>
      <c r="I41" s="182"/>
      <c r="J41" s="182"/>
      <c r="K41" s="183">
        <f t="shared" ref="K41:K43" si="1">D41/C41*100</f>
        <v>0</v>
      </c>
      <c r="L41" s="183"/>
      <c r="M41" s="184"/>
    </row>
    <row r="42" spans="1:13" ht="17.25" customHeight="1" x14ac:dyDescent="0.2">
      <c r="A42" s="10" t="s">
        <v>14</v>
      </c>
      <c r="B42" s="8">
        <v>0.3</v>
      </c>
      <c r="C42" s="12">
        <v>36</v>
      </c>
      <c r="D42" s="182">
        <f>SUMIFS($J$10:$J$22,$E$10:$E$22,"&gt;=30%",$E$10:$E$22,"&lt;40%")</f>
        <v>0</v>
      </c>
      <c r="E42" s="182"/>
      <c r="F42" s="182"/>
      <c r="G42" s="182"/>
      <c r="H42" s="182"/>
      <c r="I42" s="182"/>
      <c r="J42" s="182"/>
      <c r="K42" s="183">
        <f t="shared" si="1"/>
        <v>0</v>
      </c>
      <c r="L42" s="183"/>
      <c r="M42" s="184"/>
    </row>
    <row r="43" spans="1:13" ht="17.25" customHeight="1" x14ac:dyDescent="0.2">
      <c r="A43" s="10" t="s">
        <v>15</v>
      </c>
      <c r="B43" s="8">
        <v>0.2</v>
      </c>
      <c r="C43" s="12">
        <v>48</v>
      </c>
      <c r="D43" s="182">
        <f>SUMIFS($J$10:$J$22,$E$10:$E$22,"&gt;=20%",$E$10:$E$22,"&lt;30%")</f>
        <v>0</v>
      </c>
      <c r="E43" s="182"/>
      <c r="F43" s="182"/>
      <c r="G43" s="182"/>
      <c r="H43" s="182"/>
      <c r="I43" s="182"/>
      <c r="J43" s="182"/>
      <c r="K43" s="183">
        <f t="shared" si="1"/>
        <v>0</v>
      </c>
      <c r="L43" s="183"/>
      <c r="M43" s="184"/>
    </row>
    <row r="44" spans="1:13" ht="17.25" customHeight="1" x14ac:dyDescent="0.2">
      <c r="A44" s="175" t="s">
        <v>2</v>
      </c>
      <c r="B44" s="176"/>
      <c r="C44" s="176"/>
      <c r="D44" s="176"/>
      <c r="E44" s="176"/>
      <c r="F44" s="176"/>
      <c r="G44" s="176"/>
      <c r="H44" s="176"/>
      <c r="I44" s="176"/>
      <c r="J44" s="176"/>
      <c r="K44" s="177">
        <f>IF(SUM(K40:M43)&lt;=100,SUM(K40:M43),100)</f>
        <v>0</v>
      </c>
      <c r="L44" s="177"/>
      <c r="M44" s="178"/>
    </row>
    <row r="45" spans="1:13" ht="17.25" customHeight="1" x14ac:dyDescent="0.2">
      <c r="A45" s="157" t="s">
        <v>56</v>
      </c>
      <c r="B45" s="158"/>
      <c r="C45" s="158"/>
      <c r="D45" s="158"/>
      <c r="E45" s="158"/>
      <c r="F45" s="158"/>
      <c r="G45" s="158"/>
      <c r="H45" s="158"/>
      <c r="I45" s="158"/>
      <c r="J45" s="158"/>
      <c r="K45" s="159">
        <f>K46-K44</f>
        <v>100</v>
      </c>
      <c r="L45" s="159"/>
      <c r="M45" s="160"/>
    </row>
    <row r="46" spans="1:13" ht="17.25" customHeight="1" x14ac:dyDescent="0.2">
      <c r="A46" s="161" t="s">
        <v>0</v>
      </c>
      <c r="B46" s="162"/>
      <c r="C46" s="162"/>
      <c r="D46" s="162"/>
      <c r="E46" s="162"/>
      <c r="F46" s="162"/>
      <c r="G46" s="162"/>
      <c r="H46" s="162"/>
      <c r="I46" s="162"/>
      <c r="J46" s="162"/>
      <c r="K46" s="163">
        <v>100</v>
      </c>
      <c r="L46" s="163"/>
      <c r="M46" s="164"/>
    </row>
    <row r="47" spans="1:13" ht="17.25" customHeight="1" x14ac:dyDescent="0.2">
      <c r="A47" s="133"/>
      <c r="B47" s="134"/>
      <c r="C47" s="134"/>
      <c r="D47" s="134"/>
      <c r="E47" s="134"/>
      <c r="F47" s="134"/>
      <c r="G47" s="134"/>
      <c r="H47" s="134"/>
      <c r="I47" s="134"/>
      <c r="J47" s="134"/>
      <c r="K47" s="134"/>
      <c r="L47" s="134"/>
      <c r="M47" s="135"/>
    </row>
    <row r="48" spans="1:13" ht="3.75" customHeight="1" thickBot="1" x14ac:dyDescent="0.25"/>
    <row r="49" spans="1:13" x14ac:dyDescent="0.2">
      <c r="A49" s="145" t="s">
        <v>38</v>
      </c>
      <c r="B49" s="146"/>
      <c r="C49" s="146"/>
      <c r="D49" s="146"/>
      <c r="E49" s="146"/>
      <c r="F49" s="146"/>
      <c r="G49" s="146"/>
      <c r="H49" s="146"/>
      <c r="I49" s="146"/>
      <c r="J49" s="146"/>
      <c r="K49" s="146"/>
      <c r="L49" s="146"/>
      <c r="M49" s="147"/>
    </row>
    <row r="50" spans="1:13" ht="22.5" customHeight="1" thickBot="1" x14ac:dyDescent="0.25">
      <c r="A50" s="148"/>
      <c r="B50" s="149"/>
      <c r="C50" s="149"/>
      <c r="D50" s="149"/>
      <c r="E50" s="149"/>
      <c r="F50" s="149"/>
      <c r="G50" s="149"/>
      <c r="H50" s="149"/>
      <c r="I50" s="149"/>
      <c r="J50" s="149"/>
      <c r="K50" s="149"/>
      <c r="L50" s="149"/>
      <c r="M50" s="150"/>
    </row>
  </sheetData>
  <sheetProtection algorithmName="SHA-512" hashValue="OnxL0RgGcdRsrqD4gcBQFaKgC+hVmKUiwhT6dteEqoHogcEKv7z1kJaIP7NZe7gX8l29qt1Y29F/N4ekJod/ww==" saltValue="x5FDMEK0av409HL6A+s7bg==" spinCount="100000" sheet="1" objects="1" scenarios="1"/>
  <protectedRanges>
    <protectedRange sqref="B3 K10:M22 A28 K6:M7 A10:I22" name="Plage1"/>
  </protectedRanges>
  <mergeCells count="55">
    <mergeCell ref="K8:K9"/>
    <mergeCell ref="L8:L9"/>
    <mergeCell ref="M8:M9"/>
    <mergeCell ref="F8:G8"/>
    <mergeCell ref="A5:E5"/>
    <mergeCell ref="A9:B9"/>
    <mergeCell ref="A1:M1"/>
    <mergeCell ref="A2:M2"/>
    <mergeCell ref="B3:J3"/>
    <mergeCell ref="K3:M3"/>
    <mergeCell ref="A37:M37"/>
    <mergeCell ref="A15:B15"/>
    <mergeCell ref="A13:B13"/>
    <mergeCell ref="A14:B14"/>
    <mergeCell ref="K26:M26"/>
    <mergeCell ref="A23:M23"/>
    <mergeCell ref="F5:I5"/>
    <mergeCell ref="K5:M5"/>
    <mergeCell ref="A24:M24"/>
    <mergeCell ref="A25:M25"/>
    <mergeCell ref="B26:J26"/>
    <mergeCell ref="A8:B8"/>
    <mergeCell ref="A44:J44"/>
    <mergeCell ref="K44:M44"/>
    <mergeCell ref="D39:J39"/>
    <mergeCell ref="K39:M39"/>
    <mergeCell ref="D40:J40"/>
    <mergeCell ref="K40:M40"/>
    <mergeCell ref="D41:J41"/>
    <mergeCell ref="K41:M41"/>
    <mergeCell ref="D42:J42"/>
    <mergeCell ref="K42:M42"/>
    <mergeCell ref="D43:J43"/>
    <mergeCell ref="K43:M43"/>
    <mergeCell ref="A10:B10"/>
    <mergeCell ref="A11:B11"/>
    <mergeCell ref="A12:B12"/>
    <mergeCell ref="A7:B7"/>
    <mergeCell ref="A6:B6"/>
    <mergeCell ref="A47:M47"/>
    <mergeCell ref="A28:M36"/>
    <mergeCell ref="A49:M50"/>
    <mergeCell ref="A16:B16"/>
    <mergeCell ref="A17:B17"/>
    <mergeCell ref="A18:B18"/>
    <mergeCell ref="A19:B19"/>
    <mergeCell ref="A20:B20"/>
    <mergeCell ref="A21:B21"/>
    <mergeCell ref="A22:B22"/>
    <mergeCell ref="A45:J45"/>
    <mergeCell ref="K45:M45"/>
    <mergeCell ref="A46:J46"/>
    <mergeCell ref="K46:M46"/>
    <mergeCell ref="A38:B38"/>
    <mergeCell ref="D38:M38"/>
  </mergeCells>
  <dataValidations count="2">
    <dataValidation type="list" allowBlank="1" showInputMessage="1" showErrorMessage="1" sqref="H10:H23" xr:uid="{EDE72564-6043-4FEF-85CF-FE62D155EAB2}">
      <formula1>"oui, non"</formula1>
    </dataValidation>
    <dataValidation type="list" allowBlank="1" showInputMessage="1" showErrorMessage="1" sqref="I10:I23 F10:F23" xr:uid="{F7990B9F-007D-4CF4-BD2B-2BA78EAE9B46}">
      <formula1>"oui,non"</formula1>
    </dataValidation>
  </dataValidations>
  <pageMargins left="0.23622047244094491" right="0.23622047244094491" top="0.74803149606299213" bottom="0.74803149606299213" header="0.31496062992125984" footer="0.31496062992125984"/>
  <pageSetup paperSize="9" scale="80" orientation="landscape" r:id="rId1"/>
  <headerFooter alignWithMargins="0">
    <oddFooter>&amp;L&amp;8Erstellt durch:&amp;C&amp;8&amp;F&amp;R&amp;8&amp;D / &amp;T</oddFooter>
  </headerFooter>
  <ignoredErrors>
    <ignoredError sqref="J12:J22 B26 K26 K45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877C6-A72E-473C-B407-0906560FEE46}">
  <dimension ref="A1:J53"/>
  <sheetViews>
    <sheetView showZeros="0" zoomScaleNormal="100" zoomScaleSheetLayoutView="100" workbookViewId="0">
      <selection activeCell="M43" sqref="M43"/>
    </sheetView>
  </sheetViews>
  <sheetFormatPr baseColWidth="10" defaultRowHeight="12.75" x14ac:dyDescent="0.2"/>
  <cols>
    <col min="1" max="1" width="18.42578125" customWidth="1"/>
    <col min="2" max="2" width="20" customWidth="1"/>
    <col min="3" max="3" width="13.7109375" style="15" customWidth="1"/>
    <col min="4" max="5" width="12.42578125" style="15" customWidth="1"/>
    <col min="6" max="6" width="15" style="15" customWidth="1"/>
    <col min="7" max="7" width="14.140625" style="15" customWidth="1"/>
    <col min="8" max="8" width="16.42578125" style="15" customWidth="1"/>
    <col min="9" max="10" width="10.85546875" style="15" customWidth="1"/>
    <col min="11" max="11" width="15.7109375" customWidth="1"/>
  </cols>
  <sheetData>
    <row r="1" spans="1:10" ht="20.25" x14ac:dyDescent="0.3">
      <c r="A1" s="185" t="s">
        <v>39</v>
      </c>
      <c r="B1" s="185"/>
      <c r="C1" s="185"/>
      <c r="D1" s="185"/>
      <c r="E1" s="185"/>
      <c r="F1" s="185"/>
      <c r="G1" s="185"/>
      <c r="H1" s="185"/>
      <c r="I1" s="185"/>
      <c r="J1" s="185"/>
    </row>
    <row r="2" spans="1:10" ht="14.25" x14ac:dyDescent="0.2">
      <c r="A2" s="186" t="s">
        <v>17</v>
      </c>
      <c r="B2" s="186"/>
      <c r="C2" s="186"/>
      <c r="D2" s="186"/>
      <c r="E2" s="186"/>
      <c r="F2" s="186"/>
      <c r="G2" s="186"/>
      <c r="H2" s="186"/>
      <c r="I2" s="186"/>
      <c r="J2" s="186"/>
    </row>
    <row r="3" spans="1:10" ht="27.75" customHeight="1" x14ac:dyDescent="0.3">
      <c r="A3" s="37" t="s">
        <v>35</v>
      </c>
      <c r="B3" s="187"/>
      <c r="C3" s="187"/>
      <c r="D3" s="187"/>
      <c r="E3" s="187"/>
      <c r="F3" s="187"/>
      <c r="G3" s="187"/>
      <c r="H3" s="187"/>
      <c r="I3" s="188" t="s">
        <v>34</v>
      </c>
      <c r="J3" s="189"/>
    </row>
    <row r="4" spans="1:10" ht="9" customHeight="1" x14ac:dyDescent="0.3">
      <c r="A4" s="28"/>
      <c r="B4" s="29"/>
      <c r="C4" s="29"/>
      <c r="D4" s="29"/>
      <c r="E4" s="29"/>
      <c r="F4" s="29"/>
      <c r="G4" s="29"/>
      <c r="H4" s="29"/>
      <c r="I4" s="30"/>
      <c r="J4" s="31"/>
    </row>
    <row r="5" spans="1:10" ht="93.75" customHeight="1" x14ac:dyDescent="0.2">
      <c r="A5" s="209" t="s">
        <v>50</v>
      </c>
      <c r="B5" s="210"/>
      <c r="C5" s="210"/>
      <c r="D5" s="210"/>
      <c r="E5" s="211"/>
      <c r="F5" s="195" t="s">
        <v>53</v>
      </c>
      <c r="G5" s="197"/>
      <c r="H5" s="79" t="s">
        <v>32</v>
      </c>
      <c r="I5" s="194" t="s">
        <v>33</v>
      </c>
      <c r="J5" s="197"/>
    </row>
    <row r="6" spans="1:10" s="101" customFormat="1" ht="20.25" customHeight="1" x14ac:dyDescent="0.2">
      <c r="A6" s="173" t="s">
        <v>47</v>
      </c>
      <c r="B6" s="226"/>
      <c r="C6" s="118">
        <v>41146</v>
      </c>
      <c r="D6" s="87">
        <v>42247</v>
      </c>
      <c r="E6" s="119">
        <v>1</v>
      </c>
      <c r="F6" s="116" t="s">
        <v>45</v>
      </c>
      <c r="G6" s="91" t="s">
        <v>46</v>
      </c>
      <c r="H6" s="92"/>
      <c r="I6" s="81" t="b">
        <v>0</v>
      </c>
      <c r="J6" s="82" t="b">
        <v>0</v>
      </c>
    </row>
    <row r="7" spans="1:10" s="101" customFormat="1" ht="17.25" customHeight="1" x14ac:dyDescent="0.2">
      <c r="A7" s="171" t="s">
        <v>48</v>
      </c>
      <c r="B7" s="227"/>
      <c r="C7" s="120">
        <v>42614</v>
      </c>
      <c r="D7" s="94">
        <v>44742</v>
      </c>
      <c r="E7" s="121">
        <v>1</v>
      </c>
      <c r="F7" s="117" t="s">
        <v>46</v>
      </c>
      <c r="G7" s="99" t="s">
        <v>45</v>
      </c>
      <c r="H7" s="100">
        <v>71</v>
      </c>
      <c r="I7" s="84" t="b">
        <v>1</v>
      </c>
      <c r="J7" s="85" t="b">
        <v>0</v>
      </c>
    </row>
    <row r="8" spans="1:10" s="1" customFormat="1" ht="51" customHeight="1" x14ac:dyDescent="0.2">
      <c r="A8" s="199" t="s">
        <v>52</v>
      </c>
      <c r="B8" s="200"/>
      <c r="C8" s="19" t="s">
        <v>4</v>
      </c>
      <c r="D8" s="5" t="s">
        <v>5</v>
      </c>
      <c r="E8" s="23" t="s">
        <v>3</v>
      </c>
      <c r="F8" s="5" t="s">
        <v>25</v>
      </c>
      <c r="G8" s="5" t="s">
        <v>49</v>
      </c>
      <c r="H8" s="19" t="s">
        <v>24</v>
      </c>
      <c r="I8" s="214" t="s">
        <v>30</v>
      </c>
      <c r="J8" s="216" t="s">
        <v>29</v>
      </c>
    </row>
    <row r="9" spans="1:10" s="1" customFormat="1" ht="27.75" customHeight="1" x14ac:dyDescent="0.2">
      <c r="A9" s="212"/>
      <c r="B9" s="219"/>
      <c r="C9" s="24"/>
      <c r="D9" s="22"/>
      <c r="E9" s="25"/>
      <c r="F9" s="130" t="s">
        <v>51</v>
      </c>
      <c r="G9" s="130" t="s">
        <v>51</v>
      </c>
      <c r="H9" s="48" t="s">
        <v>6</v>
      </c>
      <c r="I9" s="215"/>
      <c r="J9" s="217"/>
    </row>
    <row r="10" spans="1:10" s="2" customFormat="1" ht="26.25" customHeight="1" x14ac:dyDescent="0.2">
      <c r="A10" s="169"/>
      <c r="B10" s="220"/>
      <c r="C10" s="122"/>
      <c r="D10" s="107"/>
      <c r="E10" s="123"/>
      <c r="F10" s="107"/>
      <c r="G10" s="107"/>
      <c r="H10" s="124" t="str">
        <f>IF(AND(F10="oui",G10="non"),ROUND((_xlfn.DAYS(D10,C10))/30*4,0)/4,"")</f>
        <v/>
      </c>
      <c r="I10" s="125" t="b">
        <v>0</v>
      </c>
      <c r="J10" s="78" t="b">
        <v>0</v>
      </c>
    </row>
    <row r="11" spans="1:10" s="2" customFormat="1" ht="26.25" customHeight="1" x14ac:dyDescent="0.2">
      <c r="A11" s="153"/>
      <c r="B11" s="218"/>
      <c r="C11" s="45"/>
      <c r="D11" s="46"/>
      <c r="E11" s="47"/>
      <c r="F11" s="46"/>
      <c r="G11" s="46"/>
      <c r="H11" s="50" t="str">
        <f t="shared" ref="H11:H22" si="0">IF(AND(F11="oui",G11="non"),ROUND((_xlfn.DAYS(D11,C11))/30*4,0)/4,"")</f>
        <v/>
      </c>
      <c r="I11" s="52" t="b">
        <v>0</v>
      </c>
      <c r="J11" s="35" t="b">
        <v>0</v>
      </c>
    </row>
    <row r="12" spans="1:10" s="2" customFormat="1" ht="26.25" customHeight="1" x14ac:dyDescent="0.2">
      <c r="A12" s="151"/>
      <c r="B12" s="221"/>
      <c r="C12" s="43"/>
      <c r="D12" s="38"/>
      <c r="E12" s="44"/>
      <c r="F12" s="38"/>
      <c r="G12" s="38"/>
      <c r="H12" s="49" t="str">
        <f t="shared" si="0"/>
        <v/>
      </c>
      <c r="I12" s="53" t="b">
        <v>0</v>
      </c>
      <c r="J12" s="36" t="b">
        <v>0</v>
      </c>
    </row>
    <row r="13" spans="1:10" s="2" customFormat="1" ht="26.25" customHeight="1" x14ac:dyDescent="0.2">
      <c r="A13" s="153"/>
      <c r="B13" s="218"/>
      <c r="C13" s="45"/>
      <c r="D13" s="46"/>
      <c r="E13" s="47"/>
      <c r="F13" s="46"/>
      <c r="G13" s="46"/>
      <c r="H13" s="50" t="str">
        <f t="shared" si="0"/>
        <v/>
      </c>
      <c r="I13" s="54" t="b">
        <v>0</v>
      </c>
      <c r="J13" s="35" t="b">
        <v>0</v>
      </c>
    </row>
    <row r="14" spans="1:10" s="2" customFormat="1" ht="26.25" customHeight="1" x14ac:dyDescent="0.2">
      <c r="A14" s="151"/>
      <c r="B14" s="221"/>
      <c r="C14" s="43"/>
      <c r="D14" s="38"/>
      <c r="E14" s="44"/>
      <c r="F14" s="38"/>
      <c r="G14" s="38"/>
      <c r="H14" s="49" t="str">
        <f t="shared" si="0"/>
        <v/>
      </c>
      <c r="I14" s="51" t="b">
        <v>0</v>
      </c>
      <c r="J14" s="34" t="b">
        <v>0</v>
      </c>
    </row>
    <row r="15" spans="1:10" s="2" customFormat="1" ht="26.25" customHeight="1" x14ac:dyDescent="0.2">
      <c r="A15" s="153"/>
      <c r="B15" s="218"/>
      <c r="C15" s="45"/>
      <c r="D15" s="46"/>
      <c r="E15" s="47"/>
      <c r="F15" s="46"/>
      <c r="G15" s="46"/>
      <c r="H15" s="50" t="str">
        <f t="shared" si="0"/>
        <v/>
      </c>
      <c r="I15" s="54" t="b">
        <v>0</v>
      </c>
      <c r="J15" s="35" t="b">
        <v>0</v>
      </c>
    </row>
    <row r="16" spans="1:10" s="2" customFormat="1" ht="26.25" customHeight="1" x14ac:dyDescent="0.2">
      <c r="A16" s="151"/>
      <c r="B16" s="221"/>
      <c r="C16" s="43"/>
      <c r="D16" s="38"/>
      <c r="E16" s="44"/>
      <c r="F16" s="38"/>
      <c r="G16" s="38"/>
      <c r="H16" s="49" t="str">
        <f t="shared" si="0"/>
        <v/>
      </c>
      <c r="I16" s="51" t="b">
        <v>0</v>
      </c>
      <c r="J16" s="34" t="b">
        <v>0</v>
      </c>
    </row>
    <row r="17" spans="1:10" s="2" customFormat="1" ht="26.25" customHeight="1" x14ac:dyDescent="0.2">
      <c r="A17" s="153"/>
      <c r="B17" s="218"/>
      <c r="C17" s="17"/>
      <c r="D17" s="46"/>
      <c r="E17" s="47"/>
      <c r="F17" s="46"/>
      <c r="G17" s="46"/>
      <c r="H17" s="50" t="str">
        <f t="shared" si="0"/>
        <v/>
      </c>
      <c r="I17" s="54" t="b">
        <v>0</v>
      </c>
      <c r="J17" s="35" t="b">
        <v>0</v>
      </c>
    </row>
    <row r="18" spans="1:10" s="2" customFormat="1" ht="26.25" customHeight="1" x14ac:dyDescent="0.2">
      <c r="A18" s="151"/>
      <c r="B18" s="221"/>
      <c r="C18" s="18"/>
      <c r="D18" s="38"/>
      <c r="E18" s="44"/>
      <c r="F18" s="38"/>
      <c r="G18" s="38"/>
      <c r="H18" s="49" t="str">
        <f t="shared" si="0"/>
        <v/>
      </c>
      <c r="I18" s="51" t="b">
        <v>0</v>
      </c>
      <c r="J18" s="34" t="b">
        <v>0</v>
      </c>
    </row>
    <row r="19" spans="1:10" s="2" customFormat="1" ht="26.25" customHeight="1" x14ac:dyDescent="0.2">
      <c r="A19" s="153"/>
      <c r="B19" s="218"/>
      <c r="C19" s="17"/>
      <c r="D19" s="46"/>
      <c r="E19" s="47"/>
      <c r="F19" s="46"/>
      <c r="G19" s="46"/>
      <c r="H19" s="50" t="str">
        <f t="shared" si="0"/>
        <v/>
      </c>
      <c r="I19" s="54" t="b">
        <v>0</v>
      </c>
      <c r="J19" s="35" t="b">
        <v>0</v>
      </c>
    </row>
    <row r="20" spans="1:10" s="2" customFormat="1" ht="26.25" customHeight="1" x14ac:dyDescent="0.2">
      <c r="A20" s="151"/>
      <c r="B20" s="221"/>
      <c r="C20" s="18"/>
      <c r="D20" s="38"/>
      <c r="E20" s="44"/>
      <c r="F20" s="38"/>
      <c r="G20" s="38"/>
      <c r="H20" s="49" t="str">
        <f t="shared" si="0"/>
        <v/>
      </c>
      <c r="I20" s="51" t="b">
        <v>0</v>
      </c>
      <c r="J20" s="34" t="b">
        <v>0</v>
      </c>
    </row>
    <row r="21" spans="1:10" s="2" customFormat="1" ht="26.25" customHeight="1" x14ac:dyDescent="0.2">
      <c r="A21" s="153"/>
      <c r="B21" s="218"/>
      <c r="C21" s="17"/>
      <c r="D21" s="46"/>
      <c r="E21" s="47"/>
      <c r="F21" s="46"/>
      <c r="G21" s="46"/>
      <c r="H21" s="50" t="str">
        <f t="shared" si="0"/>
        <v/>
      </c>
      <c r="I21" s="54" t="b">
        <v>0</v>
      </c>
      <c r="J21" s="35" t="b">
        <v>0</v>
      </c>
    </row>
    <row r="22" spans="1:10" s="2" customFormat="1" ht="26.25" customHeight="1" x14ac:dyDescent="0.2">
      <c r="A22" s="155"/>
      <c r="B22" s="222"/>
      <c r="C22" s="126"/>
      <c r="D22" s="113"/>
      <c r="E22" s="127"/>
      <c r="F22" s="113"/>
      <c r="G22" s="113"/>
      <c r="H22" s="128" t="str">
        <f t="shared" si="0"/>
        <v/>
      </c>
      <c r="I22" s="129" t="b">
        <v>0</v>
      </c>
      <c r="J22" s="75" t="b">
        <v>0</v>
      </c>
    </row>
    <row r="23" spans="1:10" s="2" customFormat="1" ht="26.25" customHeight="1" x14ac:dyDescent="0.35">
      <c r="A23" s="193"/>
      <c r="B23" s="193"/>
      <c r="C23" s="193"/>
      <c r="D23" s="193"/>
      <c r="E23" s="193"/>
      <c r="F23" s="193"/>
      <c r="G23" s="193"/>
      <c r="H23" s="193"/>
      <c r="I23" s="193" t="b">
        <v>0</v>
      </c>
      <c r="J23" s="193" t="b">
        <v>0</v>
      </c>
    </row>
    <row r="24" spans="1:10" s="2" customFormat="1" ht="26.25" customHeight="1" x14ac:dyDescent="0.35">
      <c r="A24" s="193" t="s">
        <v>40</v>
      </c>
      <c r="B24" s="193"/>
      <c r="C24" s="193"/>
      <c r="D24" s="193"/>
      <c r="E24" s="193"/>
      <c r="F24" s="193"/>
      <c r="G24" s="193"/>
      <c r="H24" s="193"/>
      <c r="I24" s="193"/>
      <c r="J24" s="193"/>
    </row>
    <row r="25" spans="1:10" s="2" customFormat="1" ht="26.25" customHeight="1" x14ac:dyDescent="0.2">
      <c r="A25" s="198" t="s">
        <v>17</v>
      </c>
      <c r="B25" s="198"/>
      <c r="C25" s="198"/>
      <c r="D25" s="198"/>
      <c r="E25" s="198"/>
      <c r="F25" s="198"/>
      <c r="G25" s="198"/>
      <c r="H25" s="198"/>
      <c r="I25" s="198"/>
      <c r="J25" s="198"/>
    </row>
    <row r="26" spans="1:10" s="2" customFormat="1" ht="26.25" customHeight="1" x14ac:dyDescent="0.3">
      <c r="A26" s="37" t="s">
        <v>35</v>
      </c>
      <c r="B26" s="187">
        <f>B3</f>
        <v>0</v>
      </c>
      <c r="C26" s="187"/>
      <c r="D26" s="187"/>
      <c r="E26" s="187"/>
      <c r="F26" s="187"/>
      <c r="G26" s="187"/>
      <c r="H26" s="187"/>
      <c r="I26" s="188" t="str">
        <f>I3</f>
        <v>Version: juin 2025</v>
      </c>
      <c r="J26" s="189"/>
    </row>
    <row r="27" spans="1:10" s="2" customFormat="1" ht="19.5" customHeight="1" x14ac:dyDescent="0.3">
      <c r="A27" s="37"/>
      <c r="B27" s="29"/>
      <c r="C27" s="29"/>
      <c r="D27" s="29"/>
      <c r="E27" s="29"/>
      <c r="F27" s="29"/>
      <c r="G27" s="29"/>
      <c r="H27" s="29"/>
      <c r="I27" s="30"/>
      <c r="J27" s="31"/>
    </row>
    <row r="28" spans="1:10" x14ac:dyDescent="0.2">
      <c r="A28" s="136" t="s">
        <v>7</v>
      </c>
      <c r="B28" s="137"/>
      <c r="C28" s="137"/>
      <c r="D28" s="137"/>
      <c r="E28" s="137"/>
      <c r="F28" s="137"/>
      <c r="G28" s="137"/>
      <c r="H28" s="137"/>
      <c r="I28" s="137"/>
      <c r="J28" s="138"/>
    </row>
    <row r="29" spans="1:10" x14ac:dyDescent="0.2">
      <c r="A29" s="139"/>
      <c r="B29" s="140"/>
      <c r="C29" s="140"/>
      <c r="D29" s="140"/>
      <c r="E29" s="140"/>
      <c r="F29" s="140"/>
      <c r="G29" s="140"/>
      <c r="H29" s="140"/>
      <c r="I29" s="140"/>
      <c r="J29" s="141"/>
    </row>
    <row r="30" spans="1:10" x14ac:dyDescent="0.2">
      <c r="A30" s="139"/>
      <c r="B30" s="140"/>
      <c r="C30" s="140"/>
      <c r="D30" s="140"/>
      <c r="E30" s="140"/>
      <c r="F30" s="140"/>
      <c r="G30" s="140"/>
      <c r="H30" s="140"/>
      <c r="I30" s="140"/>
      <c r="J30" s="141"/>
    </row>
    <row r="31" spans="1:10" x14ac:dyDescent="0.2">
      <c r="A31" s="139"/>
      <c r="B31" s="140"/>
      <c r="C31" s="140"/>
      <c r="D31" s="140"/>
      <c r="E31" s="140"/>
      <c r="F31" s="140"/>
      <c r="G31" s="140"/>
      <c r="H31" s="140"/>
      <c r="I31" s="140"/>
      <c r="J31" s="141"/>
    </row>
    <row r="32" spans="1:10" x14ac:dyDescent="0.2">
      <c r="A32" s="139"/>
      <c r="B32" s="140"/>
      <c r="C32" s="140"/>
      <c r="D32" s="140"/>
      <c r="E32" s="140"/>
      <c r="F32" s="140"/>
      <c r="G32" s="140"/>
      <c r="H32" s="140"/>
      <c r="I32" s="140"/>
      <c r="J32" s="141"/>
    </row>
    <row r="33" spans="1:10" x14ac:dyDescent="0.2">
      <c r="A33" s="139"/>
      <c r="B33" s="140"/>
      <c r="C33" s="140"/>
      <c r="D33" s="140"/>
      <c r="E33" s="140"/>
      <c r="F33" s="140"/>
      <c r="G33" s="140"/>
      <c r="H33" s="140"/>
      <c r="I33" s="140"/>
      <c r="J33" s="141"/>
    </row>
    <row r="34" spans="1:10" x14ac:dyDescent="0.2">
      <c r="A34" s="139"/>
      <c r="B34" s="140"/>
      <c r="C34" s="140"/>
      <c r="D34" s="140"/>
      <c r="E34" s="140"/>
      <c r="F34" s="140"/>
      <c r="G34" s="140"/>
      <c r="H34" s="140"/>
      <c r="I34" s="140"/>
      <c r="J34" s="141"/>
    </row>
    <row r="35" spans="1:10" ht="10.5" customHeight="1" x14ac:dyDescent="0.2">
      <c r="A35" s="139"/>
      <c r="B35" s="140"/>
      <c r="C35" s="140"/>
      <c r="D35" s="140"/>
      <c r="E35" s="140"/>
      <c r="F35" s="140"/>
      <c r="G35" s="140"/>
      <c r="H35" s="140"/>
      <c r="I35" s="140"/>
      <c r="J35" s="141"/>
    </row>
    <row r="36" spans="1:10" x14ac:dyDescent="0.2">
      <c r="A36" s="142"/>
      <c r="B36" s="143"/>
      <c r="C36" s="143"/>
      <c r="D36" s="143"/>
      <c r="E36" s="143"/>
      <c r="F36" s="143"/>
      <c r="G36" s="143"/>
      <c r="H36" s="143"/>
      <c r="I36" s="143"/>
      <c r="J36" s="144"/>
    </row>
    <row r="37" spans="1:10" ht="5.25" customHeight="1" x14ac:dyDescent="0.2">
      <c r="A37" s="190"/>
      <c r="B37" s="191"/>
      <c r="C37" s="191"/>
      <c r="D37" s="191"/>
      <c r="E37" s="191"/>
      <c r="F37" s="191"/>
      <c r="G37" s="191"/>
      <c r="H37" s="191"/>
      <c r="I37" s="191"/>
      <c r="J37" s="191"/>
    </row>
    <row r="38" spans="1:10" s="1" customFormat="1" ht="19.5" customHeight="1" x14ac:dyDescent="0.2">
      <c r="A38" s="233" t="s">
        <v>1</v>
      </c>
      <c r="B38" s="234"/>
      <c r="C38" s="71"/>
      <c r="D38" s="235" t="s">
        <v>37</v>
      </c>
      <c r="E38" s="235"/>
      <c r="F38" s="235"/>
      <c r="G38" s="235"/>
      <c r="H38" s="235"/>
      <c r="I38" s="235"/>
      <c r="J38" s="236"/>
    </row>
    <row r="39" spans="1:10" ht="80.25" customHeight="1" x14ac:dyDescent="0.2">
      <c r="A39" s="6" t="s">
        <v>9</v>
      </c>
      <c r="B39" s="7" t="s">
        <v>11</v>
      </c>
      <c r="C39" s="14" t="s">
        <v>10</v>
      </c>
      <c r="D39" s="179" t="s">
        <v>8</v>
      </c>
      <c r="E39" s="179"/>
      <c r="F39" s="179"/>
      <c r="G39" s="179"/>
      <c r="H39" s="179"/>
      <c r="I39" s="180" t="s">
        <v>22</v>
      </c>
      <c r="J39" s="181"/>
    </row>
    <row r="40" spans="1:10" ht="17.25" customHeight="1" x14ac:dyDescent="0.2">
      <c r="A40" s="9" t="s">
        <v>16</v>
      </c>
      <c r="B40" s="8">
        <v>0.8</v>
      </c>
      <c r="C40" s="12">
        <v>72</v>
      </c>
      <c r="D40" s="182">
        <f>SUMIFS($H$10:$H$22,$E$10:$E$22,"&gt;=80%")</f>
        <v>0</v>
      </c>
      <c r="E40" s="182"/>
      <c r="F40" s="182"/>
      <c r="G40" s="182"/>
      <c r="H40" s="182"/>
      <c r="I40" s="183">
        <f>D40/C40*100</f>
        <v>0</v>
      </c>
      <c r="J40" s="184"/>
    </row>
    <row r="41" spans="1:10" ht="17.25" customHeight="1" x14ac:dyDescent="0.2">
      <c r="A41" s="10" t="s">
        <v>18</v>
      </c>
      <c r="B41" s="8">
        <v>0.7</v>
      </c>
      <c r="C41" s="12">
        <v>82</v>
      </c>
      <c r="D41" s="182">
        <f>SUMIFS($H$10:$H$22,$E$10:$E$22,"&gt;=70%",$E$10:$E$22,"&lt;80%")</f>
        <v>0</v>
      </c>
      <c r="E41" s="182"/>
      <c r="F41" s="182"/>
      <c r="G41" s="182"/>
      <c r="H41" s="182"/>
      <c r="I41" s="183">
        <f>D41/C41*100</f>
        <v>0</v>
      </c>
      <c r="J41" s="184"/>
    </row>
    <row r="42" spans="1:10" ht="17.25" customHeight="1" x14ac:dyDescent="0.2">
      <c r="A42" s="10" t="s">
        <v>19</v>
      </c>
      <c r="B42" s="8">
        <v>0.6</v>
      </c>
      <c r="C42" s="12">
        <v>96</v>
      </c>
      <c r="D42" s="182">
        <f>SUMIFS($H$10:$H$22,$E$10:$E$22,"&gt;=60%",$E$10:$E$22,"&lt;70%")</f>
        <v>0</v>
      </c>
      <c r="E42" s="182"/>
      <c r="F42" s="182"/>
      <c r="G42" s="182"/>
      <c r="H42" s="182"/>
      <c r="I42" s="183">
        <f>D42/C42*100</f>
        <v>0</v>
      </c>
      <c r="J42" s="184"/>
    </row>
    <row r="43" spans="1:10" ht="17.25" customHeight="1" x14ac:dyDescent="0.2">
      <c r="A43" s="10" t="s">
        <v>20</v>
      </c>
      <c r="B43" s="8">
        <v>0.5</v>
      </c>
      <c r="C43" s="12">
        <v>115</v>
      </c>
      <c r="D43" s="182">
        <f>SUMIFS($H$10:$H$22,$E$10:$E$22,"&gt;=50%",$E$10:$E$22,"&lt;60%")</f>
        <v>0</v>
      </c>
      <c r="E43" s="182"/>
      <c r="F43" s="182"/>
      <c r="G43" s="182"/>
      <c r="H43" s="182"/>
      <c r="I43" s="183">
        <f t="shared" ref="I43:I45" si="1">D43/C43*100</f>
        <v>0</v>
      </c>
      <c r="J43" s="184"/>
    </row>
    <row r="44" spans="1:10" ht="17.25" customHeight="1" x14ac:dyDescent="0.2">
      <c r="A44" s="10" t="s">
        <v>13</v>
      </c>
      <c r="B44" s="8">
        <v>0.4</v>
      </c>
      <c r="C44" s="12">
        <v>144</v>
      </c>
      <c r="D44" s="182">
        <f>SUMIFS($H$10:$H$22,$E$10:$E$22,"&gt;=40%",$E$10:$E$22,"&lt;50%")</f>
        <v>0</v>
      </c>
      <c r="E44" s="182"/>
      <c r="F44" s="182"/>
      <c r="G44" s="182"/>
      <c r="H44" s="182"/>
      <c r="I44" s="183">
        <f t="shared" si="1"/>
        <v>0</v>
      </c>
      <c r="J44" s="184"/>
    </row>
    <row r="45" spans="1:10" ht="17.25" customHeight="1" x14ac:dyDescent="0.2">
      <c r="A45" s="10" t="s">
        <v>21</v>
      </c>
      <c r="B45" s="8">
        <v>0.3</v>
      </c>
      <c r="C45" s="12">
        <v>192</v>
      </c>
      <c r="D45" s="182">
        <f>SUMIFS($H$10:$H$22,$E$10:$E$22,"&gt;=30%",$E$10:$E$22,"&lt;40%")</f>
        <v>0</v>
      </c>
      <c r="E45" s="182"/>
      <c r="F45" s="182"/>
      <c r="G45" s="182"/>
      <c r="H45" s="182"/>
      <c r="I45" s="183">
        <f t="shared" si="1"/>
        <v>0</v>
      </c>
      <c r="J45" s="184"/>
    </row>
    <row r="46" spans="1:10" ht="17.25" customHeight="1" x14ac:dyDescent="0.2">
      <c r="A46" s="10" t="s">
        <v>15</v>
      </c>
      <c r="B46" s="8">
        <v>0.2</v>
      </c>
      <c r="C46" s="12">
        <v>288</v>
      </c>
      <c r="D46" s="182">
        <f>SUMIFS($H$10:$H$22,$E$10:$E$22,"&gt;=20%",$E$10:$E$22,"&lt;30%")</f>
        <v>0</v>
      </c>
      <c r="E46" s="182"/>
      <c r="F46" s="182"/>
      <c r="G46" s="182"/>
      <c r="H46" s="182"/>
      <c r="I46" s="183">
        <f>D46/C46*100</f>
        <v>0</v>
      </c>
      <c r="J46" s="184"/>
    </row>
    <row r="47" spans="1:10" ht="17.25" customHeight="1" x14ac:dyDescent="0.2">
      <c r="A47" s="175" t="s">
        <v>2</v>
      </c>
      <c r="B47" s="176"/>
      <c r="C47" s="176"/>
      <c r="D47" s="176"/>
      <c r="E47" s="176"/>
      <c r="F47" s="176"/>
      <c r="G47" s="176"/>
      <c r="H47" s="176"/>
      <c r="I47" s="177">
        <f>IF(SUM(I40:J46)&lt;=100,SUM(I40:J46),100)</f>
        <v>0</v>
      </c>
      <c r="J47" s="178"/>
    </row>
    <row r="48" spans="1:10" ht="17.25" customHeight="1" x14ac:dyDescent="0.2">
      <c r="A48" s="228" t="s">
        <v>55</v>
      </c>
      <c r="B48" s="229"/>
      <c r="C48" s="229"/>
      <c r="D48" s="229"/>
      <c r="E48" s="229"/>
      <c r="F48" s="229"/>
      <c r="G48" s="229"/>
      <c r="H48" s="230"/>
      <c r="I48" s="231">
        <f>I49-I47</f>
        <v>100</v>
      </c>
      <c r="J48" s="232"/>
    </row>
    <row r="49" spans="1:10" ht="17.25" customHeight="1" x14ac:dyDescent="0.2">
      <c r="A49" s="161" t="s">
        <v>0</v>
      </c>
      <c r="B49" s="162"/>
      <c r="C49" s="162"/>
      <c r="D49" s="162"/>
      <c r="E49" s="162"/>
      <c r="F49" s="162"/>
      <c r="G49" s="162"/>
      <c r="H49" s="162"/>
      <c r="I49" s="163">
        <v>100</v>
      </c>
      <c r="J49" s="164"/>
    </row>
    <row r="50" spans="1:10" ht="17.25" customHeight="1" x14ac:dyDescent="0.2">
      <c r="A50" s="223"/>
      <c r="B50" s="224"/>
      <c r="C50" s="224"/>
      <c r="D50" s="224"/>
      <c r="E50" s="224"/>
      <c r="F50" s="224"/>
      <c r="G50" s="224"/>
      <c r="H50" s="224"/>
      <c r="I50" s="224"/>
      <c r="J50" s="225"/>
    </row>
    <row r="51" spans="1:10" ht="3.75" customHeight="1" thickBot="1" x14ac:dyDescent="0.25"/>
    <row r="52" spans="1:10" x14ac:dyDescent="0.2">
      <c r="A52" s="145" t="s">
        <v>38</v>
      </c>
      <c r="B52" s="146"/>
      <c r="C52" s="146"/>
      <c r="D52" s="146"/>
      <c r="E52" s="146"/>
      <c r="F52" s="146"/>
      <c r="G52" s="146"/>
      <c r="H52" s="146"/>
      <c r="I52" s="146"/>
      <c r="J52" s="146"/>
    </row>
    <row r="53" spans="1:10" ht="22.5" customHeight="1" thickBot="1" x14ac:dyDescent="0.25">
      <c r="A53" s="148"/>
      <c r="B53" s="149"/>
      <c r="C53" s="149"/>
      <c r="D53" s="149"/>
      <c r="E53" s="149"/>
      <c r="F53" s="149"/>
      <c r="G53" s="149"/>
      <c r="H53" s="149"/>
      <c r="I53" s="149"/>
      <c r="J53" s="149"/>
    </row>
  </sheetData>
  <sheetProtection algorithmName="SHA-512" hashValue="KfKw/dAaTkvMU4CSkGukanytFAIBaj06kVhqKoBbpwkd6eYoZ+NiJ5tCBPeNOPI6/Zr6vDGUYoDPml+8bFHXeQ==" saltValue="+xQj4wMQUAtMlbdQ5b8CXQ==" spinCount="100000" sheet="1" objects="1" scenarios="1"/>
  <protectedRanges>
    <protectedRange sqref="B3 I10:J22 A28 A10:G22" name="Plage1"/>
    <protectedRange sqref="I6:J7" name="Plage1_1"/>
  </protectedRanges>
  <mergeCells count="59">
    <mergeCell ref="A20:B20"/>
    <mergeCell ref="A21:B21"/>
    <mergeCell ref="A52:J53"/>
    <mergeCell ref="D42:H42"/>
    <mergeCell ref="I42:J42"/>
    <mergeCell ref="D46:H46"/>
    <mergeCell ref="I46:J46"/>
    <mergeCell ref="A47:H47"/>
    <mergeCell ref="I47:J47"/>
    <mergeCell ref="D43:H43"/>
    <mergeCell ref="D44:H44"/>
    <mergeCell ref="D45:H45"/>
    <mergeCell ref="I43:J43"/>
    <mergeCell ref="I44:J44"/>
    <mergeCell ref="I45:J45"/>
    <mergeCell ref="A48:H48"/>
    <mergeCell ref="I48:J48"/>
    <mergeCell ref="B26:H26"/>
    <mergeCell ref="I26:J26"/>
    <mergeCell ref="A49:H49"/>
    <mergeCell ref="I49:J49"/>
    <mergeCell ref="A50:J50"/>
    <mergeCell ref="D39:H39"/>
    <mergeCell ref="I39:J39"/>
    <mergeCell ref="D40:H40"/>
    <mergeCell ref="I40:J40"/>
    <mergeCell ref="D41:H41"/>
    <mergeCell ref="I41:J41"/>
    <mergeCell ref="A37:J37"/>
    <mergeCell ref="A38:B38"/>
    <mergeCell ref="D38:J38"/>
    <mergeCell ref="A28:J36"/>
    <mergeCell ref="A19:B19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22:B22"/>
    <mergeCell ref="A23:J23"/>
    <mergeCell ref="A24:J24"/>
    <mergeCell ref="A25:J25"/>
    <mergeCell ref="A8:B8"/>
    <mergeCell ref="I8:I9"/>
    <mergeCell ref="J8:J9"/>
    <mergeCell ref="A1:J1"/>
    <mergeCell ref="A2:J2"/>
    <mergeCell ref="B3:H3"/>
    <mergeCell ref="I3:J3"/>
    <mergeCell ref="F5:G5"/>
    <mergeCell ref="I5:J5"/>
    <mergeCell ref="A6:B6"/>
    <mergeCell ref="A7:B7"/>
    <mergeCell ref="A5:E5"/>
  </mergeCells>
  <dataValidations count="2">
    <dataValidation type="list" allowBlank="1" showInputMessage="1" showErrorMessage="1" sqref="G10:G23" xr:uid="{7FC1CE62-8EBF-4F8C-8565-FCBEE63325F3}">
      <formula1>"oui,non"</formula1>
    </dataValidation>
    <dataValidation type="list" allowBlank="1" showInputMessage="1" showErrorMessage="1" sqref="F10:F23" xr:uid="{365083AD-C2F3-4BB7-89C4-2C2BEE4FB58C}">
      <formula1>"oui, non"</formula1>
    </dataValidation>
  </dataValidations>
  <pageMargins left="0.23622047244094491" right="0.23622047244094491" top="0.74803149606299213" bottom="0.74803149606299213" header="0.31496062992125984" footer="0.31496062992125984"/>
  <pageSetup paperSize="9" scale="80" orientation="landscape" r:id="rId1"/>
  <headerFooter alignWithMargins="0">
    <oddFooter>&amp;L&amp;8Erstellt durch:&amp;C&amp;8&amp;F&amp;R&amp;8&amp;D / &amp;T</oddFooter>
  </headerFooter>
  <ignoredErrors>
    <ignoredError sqref="B26 I48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5245479D6D4FD449A8047FBC9CBD330" ma:contentTypeVersion="22" ma:contentTypeDescription="Ein neues Dokument erstellen." ma:contentTypeScope="" ma:versionID="2f7714aa9f300d01abe38e13b5112085">
  <xsd:schema xmlns:xsd="http://www.w3.org/2001/XMLSchema" xmlns:xs="http://www.w3.org/2001/XMLSchema" xmlns:p="http://schemas.microsoft.com/office/2006/metadata/properties" xmlns:ns2="2f740ec3-3616-4dfe-9bd7-5b4787cd23ac" xmlns:ns3="e23b63be-174d-4079-814f-ef527a4e1eee" targetNamespace="http://schemas.microsoft.com/office/2006/metadata/properties" ma:root="true" ma:fieldsID="513b260bd69b427ab32aba059b2cc829" ns2:_="" ns3:_="">
    <xsd:import namespace="2f740ec3-3616-4dfe-9bd7-5b4787cd23ac"/>
    <xsd:import namespace="e23b63be-174d-4079-814f-ef527a4e1e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Bemerkung" minOccurs="0"/>
                <xsd:element ref="ns2:Jahr" minOccurs="0"/>
                <xsd:element ref="ns2:Jahr0" minOccurs="0"/>
                <xsd:element ref="ns2:Jahr_x002d_test" minOccurs="0"/>
                <xsd:element ref="ns2:Status" minOccurs="0"/>
                <xsd:element ref="ns2:Status0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740ec3-3616-4dfe-9bd7-5b4787cd23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Bemerkung" ma:index="19" nillable="true" ma:displayName="Bemerkung" ma:format="Dropdown" ma:internalName="Bemerkung">
      <xsd:simpleType>
        <xsd:restriction base="dms:Note">
          <xsd:maxLength value="255"/>
        </xsd:restriction>
      </xsd:simpleType>
    </xsd:element>
    <xsd:element name="Jahr" ma:index="20" nillable="true" ma:displayName="Jahr" ma:format="Dropdown" ma:internalName="Jahr" ma:percentage="FALSE">
      <xsd:simpleType>
        <xsd:restriction base="dms:Number"/>
      </xsd:simpleType>
    </xsd:element>
    <xsd:element name="Jahr0" ma:index="21" nillable="true" ma:displayName="Jahr" ma:format="Dropdown" ma:internalName="Jahr0" ma:percentage="FALSE">
      <xsd:simpleType>
        <xsd:restriction base="dms:Number"/>
      </xsd:simpleType>
    </xsd:element>
    <xsd:element name="Jahr_x002d_test" ma:index="22" nillable="true" ma:displayName="Jahr-test" ma:description="Jahresdatum einfügen " ma:format="Dropdown" ma:internalName="Jahr_x002d_test" ma:percentage="FALSE">
      <xsd:simpleType>
        <xsd:restriction base="dms:Number"/>
      </xsd:simpleType>
    </xsd:element>
    <xsd:element name="Status" ma:index="23" nillable="true" ma:displayName="Status" ma:format="Dropdown" ma:internalName="Status">
      <xsd:simpleType>
        <xsd:restriction base="dms:Choice">
          <xsd:enumeration value="Entwurf"/>
          <xsd:enumeration value="Def"/>
          <xsd:enumeration value="archiv"/>
        </xsd:restriction>
      </xsd:simpleType>
    </xsd:element>
    <xsd:element name="Status0" ma:index="24" nillable="true" ma:displayName="Status" ma:format="Dropdown" ma:internalName="Status0">
      <xsd:simpleType>
        <xsd:restriction base="dms:Choice">
          <xsd:enumeration value="Auswahl 2"/>
          <xsd:enumeration value="Auswahl 3"/>
          <xsd:enumeration value="Auswahl 4"/>
        </xsd:restriction>
      </xsd:simpleType>
    </xsd:element>
    <xsd:element name="lcf76f155ced4ddcb4097134ff3c332f" ma:index="26" nillable="true" ma:taxonomy="true" ma:internalName="lcf76f155ced4ddcb4097134ff3c332f" ma:taxonomyFieldName="MediaServiceImageTags" ma:displayName="Bildmarkierungen" ma:readOnly="false" ma:fieldId="{5cf76f15-5ced-4ddc-b409-7134ff3c332f}" ma:taxonomyMulti="true" ma:sspId="18ae65e7-0981-4059-83e7-7e96a2bfaea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3b63be-174d-4079-814f-ef527a4e1eee" elementFormDefault="qualified">
    <xsd:import namespace="http://schemas.microsoft.com/office/2006/documentManagement/types"/>
    <xsd:import namespace="http://schemas.microsoft.com/office/infopath/2007/PartnerControls"/>
    <xsd:element name="TaxCatchAll" ma:index="27" nillable="true" ma:displayName="Taxonomy Catch All Column" ma:hidden="true" ma:list="{ca9e595e-8f4d-41df-8b3c-22fee171af0c}" ma:internalName="TaxCatchAll" ma:showField="CatchAllData" ma:web="e23b63be-174d-4079-814f-ef527a4e1e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ahr_x002d_test xmlns="2f740ec3-3616-4dfe-9bd7-5b4787cd23ac" xsi:nil="true"/>
    <Status xmlns="2f740ec3-3616-4dfe-9bd7-5b4787cd23ac" xsi:nil="true"/>
    <Jahr xmlns="2f740ec3-3616-4dfe-9bd7-5b4787cd23ac" xsi:nil="true"/>
    <Bemerkung xmlns="2f740ec3-3616-4dfe-9bd7-5b4787cd23ac" xsi:nil="true"/>
    <Status0 xmlns="2f740ec3-3616-4dfe-9bd7-5b4787cd23ac" xsi:nil="true"/>
    <Jahr0 xmlns="2f740ec3-3616-4dfe-9bd7-5b4787cd23ac" xsi:nil="true"/>
    <TaxCatchAll xmlns="e23b63be-174d-4079-814f-ef527a4e1eee" xsi:nil="true"/>
    <lcf76f155ced4ddcb4097134ff3c332f xmlns="2f740ec3-3616-4dfe-9bd7-5b4787cd23a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535B7F4-816F-4314-A407-0E011347FB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740ec3-3616-4dfe-9bd7-5b4787cd23ac"/>
    <ds:schemaRef ds:uri="e23b63be-174d-4079-814f-ef527a4e1e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D5BBAF-5230-4080-9460-A05B68C4D13F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A9E7130B-01A2-4B89-ABB8-E6A672901C1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8F73AF3-6300-4611-A188-ED28BE04DBF4}">
  <ds:schemaRefs>
    <ds:schemaRef ds:uri="http://schemas.microsoft.com/office/2006/metadata/properties"/>
    <ds:schemaRef ds:uri="2f740ec3-3616-4dfe-9bd7-5b4787cd23ac"/>
    <ds:schemaRef ds:uri="http://purl.org/dc/terms/"/>
    <ds:schemaRef ds:uri="http://schemas.microsoft.com/office/2006/documentManagement/types"/>
    <ds:schemaRef ds:uri="e23b63be-174d-4079-814f-ef527a4e1eee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Avec CFC ou Maturité</vt:lpstr>
      <vt:lpstr>Sans formation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Zürcher-Egloff</dc:creator>
  <cp:lastModifiedBy>DAUPHIN Christelle</cp:lastModifiedBy>
  <cp:lastPrinted>2025-07-02T08:18:53Z</cp:lastPrinted>
  <dcterms:created xsi:type="dcterms:W3CDTF">2010-07-14T13:27:42Z</dcterms:created>
  <dcterms:modified xsi:type="dcterms:W3CDTF">2025-07-02T08:36:28Z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Yvonne Koller Renggli</vt:lpwstr>
  </property>
  <property fmtid="{D5CDD505-2E9C-101B-9397-08002B2CF9AE}" pid="3" name="Order">
    <vt:lpwstr>208800.000000000</vt:lpwstr>
  </property>
  <property fmtid="{D5CDD505-2E9C-101B-9397-08002B2CF9AE}" pid="4" name="display_urn:schemas-microsoft-com:office:office#Author">
    <vt:lpwstr>Yvonne Koller Renggli</vt:lpwstr>
  </property>
  <property fmtid="{D5CDD505-2E9C-101B-9397-08002B2CF9AE}" pid="5" name="ContentTypeId">
    <vt:lpwstr>0x010100B5245479D6D4FD449A8047FBC9CBD330</vt:lpwstr>
  </property>
  <property fmtid="{D5CDD505-2E9C-101B-9397-08002B2CF9AE}" pid="6" name="MediaServiceImageTags">
    <vt:lpwstr/>
  </property>
</Properties>
</file>